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M" r:id="rId3" sheetId="1"/>
    <sheet name="CFF-BM" r:id="rId4" sheetId="2"/>
  </sheets>
</workbook>
</file>

<file path=xl/sharedStrings.xml><?xml version="1.0" encoding="utf-8"?>
<sst xmlns="http://schemas.openxmlformats.org/spreadsheetml/2006/main" count="384" uniqueCount="112">
  <si>
    <t>Nivel</t>
  </si>
  <si>
    <t>N° Macrosserviço / Serviço</t>
  </si>
  <si>
    <t>Fonte</t>
  </si>
  <si>
    <t>Código</t>
  </si>
  <si>
    <t>Descrição Macrosserviço / Serviço</t>
  </si>
  <si>
    <t>Qtd. (valor calculado)</t>
  </si>
  <si>
    <t>Und.</t>
  </si>
  <si>
    <t>Custo Unitário Referência</t>
  </si>
  <si>
    <t>Custo Unitário</t>
  </si>
  <si>
    <t>BDI</t>
  </si>
  <si>
    <t>Preço Unitário (valor calculado)</t>
  </si>
  <si>
    <t>Preço Total (valor calculado)</t>
  </si>
  <si>
    <t>Observação</t>
  </si>
  <si>
    <t>N° Frente de Obra</t>
  </si>
  <si>
    <t>Frente de Obra</t>
  </si>
  <si>
    <t>Qtd.</t>
  </si>
  <si>
    <t>Valor</t>
  </si>
  <si>
    <t>Macrosserviço</t>
  </si>
  <si>
    <t>1</t>
  </si>
  <si>
    <t/>
  </si>
  <si>
    <t>ADMINISTRAÇÃO LOCAL</t>
  </si>
  <si>
    <t>Serviço</t>
  </si>
  <si>
    <t>1.1</t>
  </si>
  <si>
    <t>Composição</t>
  </si>
  <si>
    <t>COMP01</t>
  </si>
  <si>
    <t>%CT</t>
  </si>
  <si>
    <t>Frente Única</t>
  </si>
  <si>
    <t>2</t>
  </si>
  <si>
    <t>SERVIÇOS PRELIMINARES</t>
  </si>
  <si>
    <t>2.1</t>
  </si>
  <si>
    <t>SINAPI</t>
  </si>
  <si>
    <t>103689</t>
  </si>
  <si>
    <t>FORNECIMENTO E INSTALAÇÃO DE PLACA DE OBRA COM CHAPA GALVANIZADA E ESTRUTURA DE MADEIRA. AF_03/2022_PS</t>
  </si>
  <si>
    <t>M2</t>
  </si>
  <si>
    <t>2.2</t>
  </si>
  <si>
    <t>105137</t>
  </si>
  <si>
    <t>LOCAÇÃO DE PAVIMENTAÇÃO. AF_03/2024</t>
  </si>
  <si>
    <t>M</t>
  </si>
  <si>
    <t>3</t>
  </si>
  <si>
    <t>SERVIÇOS DE LABORATÓRIO E CAMPO ENSAIO DE SOLO</t>
  </si>
  <si>
    <t>3.1</t>
  </si>
  <si>
    <t>lctc</t>
  </si>
  <si>
    <t>Laudo de Controle Tecnológico Completo (acima de 10 ensaios + ART), valor por amostra (1 a cada 200 m). Conforme memorial descritivo.</t>
  </si>
  <si>
    <t>UN</t>
  </si>
  <si>
    <t>4</t>
  </si>
  <si>
    <t>PAVIMENTAÇÃO</t>
  </si>
  <si>
    <t>4.1</t>
  </si>
  <si>
    <t>Outros</t>
  </si>
  <si>
    <t>SICRO-1600989</t>
  </si>
  <si>
    <t>Demolição de concreto simples com martelete</t>
  </si>
  <si>
    <t>M3</t>
  </si>
  <si>
    <t>4.2</t>
  </si>
  <si>
    <t>SICRO-5501706</t>
  </si>
  <si>
    <t>Escavação mecânica com retroescavadeira em material de 1ª categoria</t>
  </si>
  <si>
    <t>4.3</t>
  </si>
  <si>
    <t>SICRO-1505877</t>
  </si>
  <si>
    <t>Enrocamento de pedra espalhada e compactada mecanicamente - pedra de mão comercial - fornecimento e assentamento</t>
  </si>
  <si>
    <t>4.4</t>
  </si>
  <si>
    <t>SICRO-5502114</t>
  </si>
  <si>
    <t>Escavação, carga e transporte de material de 1ª categoria - DMT de 1.000 a 1.200 m - caminho de serviço em leito natural - com escavadeira e caminhão basculante de 14 m³</t>
  </si>
  <si>
    <t>4.5</t>
  </si>
  <si>
    <t>100575</t>
  </si>
  <si>
    <t>REGULARIZAÇÃO DE SUPERFÍCIES COM MOTONIVELADORA. AF_09/2024</t>
  </si>
  <si>
    <t>4.6</t>
  </si>
  <si>
    <t>105580</t>
  </si>
  <si>
    <t>RECONSTRUÇÃO DE BASE E SUB-BASE PARA PAVIMENTAÇÃO DE SOLO (PREDOMINANTEMENTE ARENOSO) BRITA - 50%-50%, MISTURA EM PISTA, COM ESPESSURA DE 15 CM - EXCLUSIVE ESCAVAÇÃO, CARGA E TRANSPORTE E SOLO. AF_09/2024</t>
  </si>
  <si>
    <t>4.7</t>
  </si>
  <si>
    <t>4011352</t>
  </si>
  <si>
    <t>Imprimação com emulsão asfáltica</t>
  </si>
  <si>
    <t>4.8</t>
  </si>
  <si>
    <t>08.015.0085-F</t>
  </si>
  <si>
    <t>CONCRETO ASFÁLTICO USINADO A QUENTE COM AGREGADO SIDERURGICO ESTABILIZADO E BORRACHA GRANULADA</t>
  </si>
  <si>
    <t>4.9</t>
  </si>
  <si>
    <t>SICRO-5914647</t>
  </si>
  <si>
    <t>Carga, manobra e descarga de agregados ou solos em caminhão basculante de 10 m³ - carga com carregadeira de 3,40 m³ (exclusa) e descarga livre</t>
  </si>
  <si>
    <t>T</t>
  </si>
  <si>
    <t>4.10</t>
  </si>
  <si>
    <t>SICRO-5914389</t>
  </si>
  <si>
    <t>Transporte com caminhão basculante de 10 m³ - rodovia pavimentada</t>
  </si>
  <si>
    <t>TXKM</t>
  </si>
  <si>
    <t>5</t>
  </si>
  <si>
    <t>DRENAGEM</t>
  </si>
  <si>
    <t>5.1</t>
  </si>
  <si>
    <t>SICRO-2003373</t>
  </si>
  <si>
    <t>Meio-fio de concreto - MFC 03 - areia e brita comerciais - fôrma de madeira</t>
  </si>
  <si>
    <t>6</t>
  </si>
  <si>
    <t>CALÇADA</t>
  </si>
  <si>
    <t>6.1</t>
  </si>
  <si>
    <t>94994</t>
  </si>
  <si>
    <t>EXECUÇÃO DE PASSEIO (CALÇADA) OU PISO DE CONCRETO COM CONCRETO MOLDADO IN LOCO, FEITO EM OBRA, ACABAMENTO CONVENCIONAL, ESPESSURA 8 CM, ARMADO. AF_08/2022</t>
  </si>
  <si>
    <t>6.2</t>
  </si>
  <si>
    <t>97114</t>
  </si>
  <si>
    <t>EXECUÇÃO DE JUNTAS DE CONTRAÇÃO PARA PAVIMENTOS DE CONCRETO. AF_04/2022</t>
  </si>
  <si>
    <t>7</t>
  </si>
  <si>
    <t>SINALIZAÇÃO VIARIA</t>
  </si>
  <si>
    <t>7.1</t>
  </si>
  <si>
    <t>SICRO-5213400</t>
  </si>
  <si>
    <t>Pintura de faixa com tinta acrílica - espessura de 0,4 mm</t>
  </si>
  <si>
    <t>7.2</t>
  </si>
  <si>
    <t>102509</t>
  </si>
  <si>
    <t>PINTURA DE FAIXA DE PEDESTRE OU ZEBRADA TINTA RETRORREFLETIVA A BASE DE RESINA ACRÍLICA COM MICROESFERAS DE VIDRO, E = 30 CM, APLICAÇÃO MANUAL. AF_05/2021</t>
  </si>
  <si>
    <t>7.3</t>
  </si>
  <si>
    <t>102498</t>
  </si>
  <si>
    <t>PINTURA DE MEIO-FIO COM TINTA BRANCA A BASE DE CAL (CAIAÇÃO). AF_05/2021</t>
  </si>
  <si>
    <t>7.4</t>
  </si>
  <si>
    <t>05.015.0050</t>
  </si>
  <si>
    <t>PLACA DE SINALIZACAO DE RODOVIAS,EM CHAPA DE ACO Nº16,TRATADA QUIMICAMENTE,INCLUSIVE PINTURA COM METAL PRIMER NAS DUAS FACES E ESMALTE SINTETICO PRETO NO VERSO.APLICACAO DE PELICULAS REFLETIVAS NO GRAU TECNICO E PELICULA PARA LEGENDA FIXADA ATRAVES DE CASTANHAS DUPLAS EM POSTE DE CONCRETO 
ARMADO.FORNECIMENTO E COLOCACAO</t>
  </si>
  <si>
    <t>Total:</t>
  </si>
  <si>
    <t>Valor não utilizado (QCI):</t>
  </si>
  <si>
    <t>Número</t>
  </si>
  <si>
    <t>Parcela</t>
  </si>
  <si>
    <t>Percentual Parcela</t>
  </si>
</sst>
</file>

<file path=xl/styles.xml><?xml version="1.0" encoding="utf-8"?>
<styleSheet xmlns="http://schemas.openxmlformats.org/spreadsheetml/2006/main">
  <numFmts count="2">
    <numFmt numFmtId="164" formatCode="R$ #,##0.00"/>
    <numFmt numFmtId="165" formatCode="#,##0.00%"/>
  </numFmts>
  <fonts count="235">
    <font>
      <sz val="11.0"/>
      <color indexed="8"/>
      <name val="Calibri"/>
      <family val="2"/>
      <scheme val="minor"/>
    </font>
    <font>
      <name val="Arial"/>
      <sz val="10.0"/>
      <color indexed="9"/>
      <b val="true"/>
    </font>
    <font>
      <name val="Arial"/>
      <sz val="10.0"/>
    </font>
    <font>
      <name val="Arial"/>
      <sz val="10.0"/>
    </font>
    <font>
      <name val="Arial"/>
      <sz val="10.0"/>
      <b val="true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  <b val="true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  <b val="true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  <b val="true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  <b val="true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  <b val="true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  <b val="true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  <b val="true"/>
    </font>
    <font>
      <name val="Arial"/>
      <sz val="10.0"/>
    </font>
    <font>
      <name val="Arial"/>
      <sz val="10.0"/>
      <b val="true"/>
    </font>
    <font>
      <name val="Arial"/>
      <sz val="10.0"/>
      <color indexed="9"/>
      <b val="true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  <font>
      <name val="Arial"/>
      <sz val="10.0"/>
    </font>
  </fonts>
  <fills count="7">
    <fill>
      <patternFill patternType="none"/>
    </fill>
    <fill>
      <patternFill patternType="darkGray"/>
    </fill>
    <fill>
      <patternFill patternType="none">
        <bgColor indexed="49"/>
      </patternFill>
    </fill>
    <fill>
      <patternFill patternType="solid">
        <bgColor indexed="49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5">
    <border>
      <left/>
      <right/>
      <top/>
      <bottom/>
      <diagonal/>
    </border>
    <border>
      <left/>
      <right/>
      <top/>
      <bottom>
        <color indexed="8"/>
      </bottom>
      <diagonal/>
    </border>
    <border>
      <left>
        <color indexed="8"/>
      </left>
      <right/>
      <top/>
      <bottom>
        <color indexed="8"/>
      </bottom>
      <diagonal/>
    </border>
    <border>
      <left>
        <color indexed="8"/>
      </left>
      <right>
        <color indexed="8"/>
      </right>
      <top/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>
        <color indexed="8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3" borderId="0" xfId="0" applyFill="true" applyFont="true">
      <alignment horizontal="center"/>
    </xf>
    <xf numFmtId="0" fontId="2" fillId="0" borderId="0" xfId="0" quotePrefix="false" applyFont="true">
      <alignment horizontal="center" vertical="center" wrapText="true"/>
    </xf>
    <xf numFmtId="164" fontId="3" fillId="0" borderId="0" xfId="0" quotePrefix="false" applyFont="true" applyNumberFormat="true">
      <alignment horizontal="center" vertical="center" wrapText="true"/>
    </xf>
    <xf numFmtId="0" fontId="4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164" fontId="4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0" fontId="5" fillId="0" borderId="0" xfId="0" quotePrefix="false" applyFont="true">
      <alignment horizontal="center" vertical="center" wrapText="true"/>
    </xf>
    <xf numFmtId="4" fontId="6" fillId="0" borderId="0" xfId="0" quotePrefix="false" applyFont="true" applyNumberFormat="true">
      <alignment horizontal="center" vertical="center"/>
    </xf>
    <xf numFmtId="164" fontId="7" fillId="0" borderId="0" xfId="0" quotePrefix="false" applyFont="true" applyNumberFormat="true">
      <alignment horizontal="center" vertical="center"/>
    </xf>
    <xf numFmtId="164" fontId="8" fillId="0" borderId="0" xfId="0" quotePrefix="false" applyFont="true" applyNumberFormat="true">
      <alignment horizontal="center" vertical="center"/>
    </xf>
    <xf numFmtId="165" fontId="9" fillId="0" borderId="0" xfId="0" quotePrefix="false" applyFont="true" applyNumberFormat="true">
      <alignment horizontal="center" vertical="center"/>
    </xf>
    <xf numFmtId="164" fontId="10" fillId="0" borderId="0" xfId="0" quotePrefix="false" applyFont="true" applyNumberFormat="true">
      <alignment horizontal="center" vertical="center"/>
    </xf>
    <xf numFmtId="164" fontId="11" fillId="0" borderId="0" xfId="0" quotePrefix="false" applyFont="true" applyNumberFormat="true">
      <alignment horizontal="center" vertical="center" wrapText="true"/>
    </xf>
    <xf numFmtId="4" fontId="12" fillId="0" borderId="0" xfId="0" quotePrefix="false" applyFont="true" applyNumberFormat="true">
      <alignment horizontal="center" vertical="center"/>
    </xf>
    <xf numFmtId="164" fontId="13" fillId="0" borderId="0" xfId="0" quotePrefix="false" applyFont="true" applyNumberFormat="true">
      <alignment horizontal="center" vertical="center"/>
    </xf>
    <xf numFmtId="164" fontId="14" fillId="0" borderId="0" xfId="0" quotePrefix="false" applyFont="true" applyNumberFormat="true">
      <alignment horizontal="center" vertical="center" wrapText="true"/>
    </xf>
    <xf numFmtId="0" fontId="15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164" fontId="15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0" fontId="16" fillId="0" borderId="0" xfId="0" quotePrefix="false" applyFont="true">
      <alignment horizontal="center" vertical="center" wrapText="true"/>
    </xf>
    <xf numFmtId="4" fontId="17" fillId="0" borderId="0" xfId="0" quotePrefix="false" applyFont="true" applyNumberFormat="true">
      <alignment horizontal="center" vertical="center"/>
    </xf>
    <xf numFmtId="164" fontId="18" fillId="0" borderId="0" xfId="0" quotePrefix="false" applyFont="true" applyNumberFormat="true">
      <alignment horizontal="center" vertical="center"/>
    </xf>
    <xf numFmtId="164" fontId="19" fillId="0" borderId="0" xfId="0" quotePrefix="false" applyFont="true" applyNumberFormat="true">
      <alignment horizontal="center" vertical="center"/>
    </xf>
    <xf numFmtId="165" fontId="20" fillId="0" borderId="0" xfId="0" quotePrefix="false" applyFont="true" applyNumberFormat="true">
      <alignment horizontal="center" vertical="center"/>
    </xf>
    <xf numFmtId="164" fontId="21" fillId="0" borderId="0" xfId="0" quotePrefix="false" applyFont="true" applyNumberFormat="true">
      <alignment horizontal="center" vertical="center"/>
    </xf>
    <xf numFmtId="164" fontId="22" fillId="0" borderId="0" xfId="0" quotePrefix="false" applyFont="true" applyNumberFormat="true">
      <alignment horizontal="center" vertical="center" wrapText="true"/>
    </xf>
    <xf numFmtId="4" fontId="23" fillId="0" borderId="0" xfId="0" quotePrefix="false" applyFont="true" applyNumberFormat="true">
      <alignment horizontal="center" vertical="center"/>
    </xf>
    <xf numFmtId="164" fontId="24" fillId="0" borderId="0" xfId="0" quotePrefix="false" applyFont="true" applyNumberFormat="true">
      <alignment horizontal="center" vertical="center"/>
    </xf>
    <xf numFmtId="0" fontId="25" fillId="0" borderId="0" xfId="0" quotePrefix="false" applyFont="true">
      <alignment horizontal="center" vertical="center" wrapText="true"/>
    </xf>
    <xf numFmtId="4" fontId="26" fillId="0" borderId="0" xfId="0" quotePrefix="false" applyFont="true" applyNumberFormat="true">
      <alignment horizontal="center" vertical="center"/>
    </xf>
    <xf numFmtId="164" fontId="27" fillId="0" borderId="0" xfId="0" quotePrefix="false" applyFont="true" applyNumberFormat="true">
      <alignment horizontal="center" vertical="center"/>
    </xf>
    <xf numFmtId="164" fontId="28" fillId="0" borderId="0" xfId="0" quotePrefix="false" applyFont="true" applyNumberFormat="true">
      <alignment horizontal="center" vertical="center"/>
    </xf>
    <xf numFmtId="165" fontId="29" fillId="0" borderId="0" xfId="0" quotePrefix="false" applyFont="true" applyNumberFormat="true">
      <alignment horizontal="center" vertical="center"/>
    </xf>
    <xf numFmtId="164" fontId="30" fillId="0" borderId="0" xfId="0" quotePrefix="false" applyFont="true" applyNumberFormat="true">
      <alignment horizontal="center" vertical="center"/>
    </xf>
    <xf numFmtId="164" fontId="31" fillId="0" borderId="0" xfId="0" quotePrefix="false" applyFont="true" applyNumberFormat="true">
      <alignment horizontal="center" vertical="center" wrapText="true"/>
    </xf>
    <xf numFmtId="4" fontId="32" fillId="0" borderId="0" xfId="0" quotePrefix="false" applyFont="true" applyNumberFormat="true">
      <alignment horizontal="center" vertical="center"/>
    </xf>
    <xf numFmtId="164" fontId="33" fillId="0" borderId="0" xfId="0" quotePrefix="false" applyFont="true" applyNumberFormat="true">
      <alignment horizontal="center" vertical="center"/>
    </xf>
    <xf numFmtId="164" fontId="34" fillId="0" borderId="0" xfId="0" quotePrefix="false" applyFont="true" applyNumberFormat="true">
      <alignment horizontal="center" vertical="center" wrapText="true"/>
    </xf>
    <xf numFmtId="0" fontId="35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164" fontId="35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0" fontId="36" fillId="0" borderId="0" xfId="0" quotePrefix="false" applyFont="true">
      <alignment horizontal="center" vertical="center" wrapText="true"/>
    </xf>
    <xf numFmtId="4" fontId="37" fillId="0" borderId="0" xfId="0" quotePrefix="false" applyFont="true" applyNumberFormat="true">
      <alignment horizontal="center" vertical="center"/>
    </xf>
    <xf numFmtId="164" fontId="38" fillId="0" borderId="0" xfId="0" quotePrefix="false" applyFont="true" applyNumberFormat="true">
      <alignment horizontal="center" vertical="center"/>
    </xf>
    <xf numFmtId="164" fontId="39" fillId="0" borderId="0" xfId="0" quotePrefix="false" applyFont="true" applyNumberFormat="true">
      <alignment horizontal="center" vertical="center"/>
    </xf>
    <xf numFmtId="165" fontId="40" fillId="0" borderId="0" xfId="0" quotePrefix="false" applyFont="true" applyNumberFormat="true">
      <alignment horizontal="center" vertical="center"/>
    </xf>
    <xf numFmtId="164" fontId="41" fillId="0" borderId="0" xfId="0" quotePrefix="false" applyFont="true" applyNumberFormat="true">
      <alignment horizontal="center" vertical="center"/>
    </xf>
    <xf numFmtId="164" fontId="42" fillId="0" borderId="0" xfId="0" quotePrefix="false" applyFont="true" applyNumberFormat="true">
      <alignment horizontal="center" vertical="center" wrapText="true"/>
    </xf>
    <xf numFmtId="4" fontId="43" fillId="0" borderId="0" xfId="0" quotePrefix="false" applyFont="true" applyNumberFormat="true">
      <alignment horizontal="center" vertical="center"/>
    </xf>
    <xf numFmtId="164" fontId="44" fillId="0" borderId="0" xfId="0" quotePrefix="false" applyFont="true" applyNumberFormat="true">
      <alignment horizontal="center" vertical="center"/>
    </xf>
    <xf numFmtId="164" fontId="45" fillId="0" borderId="0" xfId="0" quotePrefix="false" applyFont="true" applyNumberFormat="true">
      <alignment horizontal="center" vertical="center" wrapText="true"/>
    </xf>
    <xf numFmtId="0" fontId="46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164" fontId="46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0" fontId="47" fillId="0" borderId="0" xfId="0" quotePrefix="false" applyFont="true">
      <alignment horizontal="center" vertical="center" wrapText="true"/>
    </xf>
    <xf numFmtId="4" fontId="48" fillId="0" borderId="0" xfId="0" quotePrefix="false" applyFont="true" applyNumberFormat="true">
      <alignment horizontal="center" vertical="center"/>
    </xf>
    <xf numFmtId="164" fontId="49" fillId="0" borderId="0" xfId="0" quotePrefix="false" applyFont="true" applyNumberFormat="true">
      <alignment horizontal="center" vertical="center"/>
    </xf>
    <xf numFmtId="164" fontId="50" fillId="0" borderId="0" xfId="0" quotePrefix="false" applyFont="true" applyNumberFormat="true">
      <alignment horizontal="center" vertical="center"/>
    </xf>
    <xf numFmtId="165" fontId="51" fillId="0" borderId="0" xfId="0" quotePrefix="false" applyFont="true" applyNumberFormat="true">
      <alignment horizontal="center" vertical="center"/>
    </xf>
    <xf numFmtId="164" fontId="52" fillId="0" borderId="0" xfId="0" quotePrefix="false" applyFont="true" applyNumberFormat="true">
      <alignment horizontal="center" vertical="center"/>
    </xf>
    <xf numFmtId="164" fontId="53" fillId="0" borderId="0" xfId="0" quotePrefix="false" applyFont="true" applyNumberFormat="true">
      <alignment horizontal="center" vertical="center" wrapText="true"/>
    </xf>
    <xf numFmtId="4" fontId="54" fillId="0" borderId="0" xfId="0" quotePrefix="false" applyFont="true" applyNumberFormat="true">
      <alignment horizontal="center" vertical="center"/>
    </xf>
    <xf numFmtId="164" fontId="55" fillId="0" borderId="0" xfId="0" quotePrefix="false" applyFont="true" applyNumberFormat="true">
      <alignment horizontal="center" vertical="center"/>
    </xf>
    <xf numFmtId="0" fontId="56" fillId="0" borderId="0" xfId="0" quotePrefix="false" applyFont="true">
      <alignment horizontal="center" vertical="center" wrapText="true"/>
    </xf>
    <xf numFmtId="4" fontId="57" fillId="0" borderId="0" xfId="0" quotePrefix="false" applyFont="true" applyNumberFormat="true">
      <alignment horizontal="center" vertical="center"/>
    </xf>
    <xf numFmtId="164" fontId="58" fillId="0" borderId="0" xfId="0" quotePrefix="false" applyFont="true" applyNumberFormat="true">
      <alignment horizontal="center" vertical="center"/>
    </xf>
    <xf numFmtId="164" fontId="59" fillId="0" borderId="0" xfId="0" quotePrefix="false" applyFont="true" applyNumberFormat="true">
      <alignment horizontal="center" vertical="center"/>
    </xf>
    <xf numFmtId="165" fontId="60" fillId="0" borderId="0" xfId="0" quotePrefix="false" applyFont="true" applyNumberFormat="true">
      <alignment horizontal="center" vertical="center"/>
    </xf>
    <xf numFmtId="164" fontId="61" fillId="0" borderId="0" xfId="0" quotePrefix="false" applyFont="true" applyNumberFormat="true">
      <alignment horizontal="center" vertical="center"/>
    </xf>
    <xf numFmtId="164" fontId="62" fillId="0" borderId="0" xfId="0" quotePrefix="false" applyFont="true" applyNumberFormat="true">
      <alignment horizontal="center" vertical="center" wrapText="true"/>
    </xf>
    <xf numFmtId="4" fontId="63" fillId="0" borderId="0" xfId="0" quotePrefix="false" applyFont="true" applyNumberFormat="true">
      <alignment horizontal="center" vertical="center"/>
    </xf>
    <xf numFmtId="164" fontId="64" fillId="0" borderId="0" xfId="0" quotePrefix="false" applyFont="true" applyNumberFormat="true">
      <alignment horizontal="center" vertical="center"/>
    </xf>
    <xf numFmtId="0" fontId="65" fillId="0" borderId="0" xfId="0" quotePrefix="false" applyFont="true">
      <alignment horizontal="center" vertical="center" wrapText="true"/>
    </xf>
    <xf numFmtId="4" fontId="66" fillId="0" borderId="0" xfId="0" quotePrefix="false" applyFont="true" applyNumberFormat="true">
      <alignment horizontal="center" vertical="center"/>
    </xf>
    <xf numFmtId="164" fontId="67" fillId="0" borderId="0" xfId="0" quotePrefix="false" applyFont="true" applyNumberFormat="true">
      <alignment horizontal="center" vertical="center"/>
    </xf>
    <xf numFmtId="164" fontId="68" fillId="0" borderId="0" xfId="0" quotePrefix="false" applyFont="true" applyNumberFormat="true">
      <alignment horizontal="center" vertical="center"/>
    </xf>
    <xf numFmtId="165" fontId="69" fillId="0" borderId="0" xfId="0" quotePrefix="false" applyFont="true" applyNumberFormat="true">
      <alignment horizontal="center" vertical="center"/>
    </xf>
    <xf numFmtId="164" fontId="70" fillId="0" borderId="0" xfId="0" quotePrefix="false" applyFont="true" applyNumberFormat="true">
      <alignment horizontal="center" vertical="center"/>
    </xf>
    <xf numFmtId="164" fontId="71" fillId="0" borderId="0" xfId="0" quotePrefix="false" applyFont="true" applyNumberFormat="true">
      <alignment horizontal="center" vertical="center" wrapText="true"/>
    </xf>
    <xf numFmtId="4" fontId="72" fillId="0" borderId="0" xfId="0" quotePrefix="false" applyFont="true" applyNumberFormat="true">
      <alignment horizontal="center" vertical="center"/>
    </xf>
    <xf numFmtId="164" fontId="73" fillId="0" borderId="0" xfId="0" quotePrefix="false" applyFont="true" applyNumberFormat="true">
      <alignment horizontal="center" vertical="center"/>
    </xf>
    <xf numFmtId="0" fontId="74" fillId="0" borderId="0" xfId="0" quotePrefix="false" applyFont="true">
      <alignment horizontal="center" vertical="center" wrapText="true"/>
    </xf>
    <xf numFmtId="4" fontId="75" fillId="0" borderId="0" xfId="0" quotePrefix="false" applyFont="true" applyNumberFormat="true">
      <alignment horizontal="center" vertical="center"/>
    </xf>
    <xf numFmtId="164" fontId="76" fillId="0" borderId="0" xfId="0" quotePrefix="false" applyFont="true" applyNumberFormat="true">
      <alignment horizontal="center" vertical="center"/>
    </xf>
    <xf numFmtId="164" fontId="77" fillId="0" borderId="0" xfId="0" quotePrefix="false" applyFont="true" applyNumberFormat="true">
      <alignment horizontal="center" vertical="center"/>
    </xf>
    <xf numFmtId="165" fontId="78" fillId="0" borderId="0" xfId="0" quotePrefix="false" applyFont="true" applyNumberFormat="true">
      <alignment horizontal="center" vertical="center"/>
    </xf>
    <xf numFmtId="164" fontId="79" fillId="0" borderId="0" xfId="0" quotePrefix="false" applyFont="true" applyNumberFormat="true">
      <alignment horizontal="center" vertical="center"/>
    </xf>
    <xf numFmtId="164" fontId="80" fillId="0" borderId="0" xfId="0" quotePrefix="false" applyFont="true" applyNumberFormat="true">
      <alignment horizontal="center" vertical="center" wrapText="true"/>
    </xf>
    <xf numFmtId="4" fontId="81" fillId="0" borderId="0" xfId="0" quotePrefix="false" applyFont="true" applyNumberFormat="true">
      <alignment horizontal="center" vertical="center"/>
    </xf>
    <xf numFmtId="164" fontId="82" fillId="0" borderId="0" xfId="0" quotePrefix="false" applyFont="true" applyNumberFormat="true">
      <alignment horizontal="center" vertical="center"/>
    </xf>
    <xf numFmtId="0" fontId="83" fillId="0" borderId="0" xfId="0" quotePrefix="false" applyFont="true">
      <alignment horizontal="center" vertical="center" wrapText="true"/>
    </xf>
    <xf numFmtId="4" fontId="84" fillId="0" borderId="0" xfId="0" quotePrefix="false" applyFont="true" applyNumberFormat="true">
      <alignment horizontal="center" vertical="center"/>
    </xf>
    <xf numFmtId="164" fontId="85" fillId="0" borderId="0" xfId="0" quotePrefix="false" applyFont="true" applyNumberFormat="true">
      <alignment horizontal="center" vertical="center"/>
    </xf>
    <xf numFmtId="164" fontId="86" fillId="0" borderId="0" xfId="0" quotePrefix="false" applyFont="true" applyNumberFormat="true">
      <alignment horizontal="center" vertical="center"/>
    </xf>
    <xf numFmtId="165" fontId="87" fillId="0" borderId="0" xfId="0" quotePrefix="false" applyFont="true" applyNumberFormat="true">
      <alignment horizontal="center" vertical="center"/>
    </xf>
    <xf numFmtId="164" fontId="88" fillId="0" borderId="0" xfId="0" quotePrefix="false" applyFont="true" applyNumberFormat="true">
      <alignment horizontal="center" vertical="center"/>
    </xf>
    <xf numFmtId="164" fontId="89" fillId="0" borderId="0" xfId="0" quotePrefix="false" applyFont="true" applyNumberFormat="true">
      <alignment horizontal="center" vertical="center" wrapText="true"/>
    </xf>
    <xf numFmtId="4" fontId="90" fillId="0" borderId="0" xfId="0" quotePrefix="false" applyFont="true" applyNumberFormat="true">
      <alignment horizontal="center" vertical="center"/>
    </xf>
    <xf numFmtId="164" fontId="91" fillId="0" borderId="0" xfId="0" quotePrefix="false" applyFont="true" applyNumberFormat="true">
      <alignment horizontal="center" vertical="center"/>
    </xf>
    <xf numFmtId="0" fontId="92" fillId="0" borderId="0" xfId="0" quotePrefix="false" applyFont="true">
      <alignment horizontal="center" vertical="center" wrapText="true"/>
    </xf>
    <xf numFmtId="4" fontId="93" fillId="0" borderId="0" xfId="0" quotePrefix="false" applyFont="true" applyNumberFormat="true">
      <alignment horizontal="center" vertical="center"/>
    </xf>
    <xf numFmtId="164" fontId="94" fillId="0" borderId="0" xfId="0" quotePrefix="false" applyFont="true" applyNumberFormat="true">
      <alignment horizontal="center" vertical="center"/>
    </xf>
    <xf numFmtId="164" fontId="95" fillId="0" borderId="0" xfId="0" quotePrefix="false" applyFont="true" applyNumberFormat="true">
      <alignment horizontal="center" vertical="center"/>
    </xf>
    <xf numFmtId="165" fontId="96" fillId="0" borderId="0" xfId="0" quotePrefix="false" applyFont="true" applyNumberFormat="true">
      <alignment horizontal="center" vertical="center"/>
    </xf>
    <xf numFmtId="164" fontId="97" fillId="0" borderId="0" xfId="0" quotePrefix="false" applyFont="true" applyNumberFormat="true">
      <alignment horizontal="center" vertical="center"/>
    </xf>
    <xf numFmtId="164" fontId="98" fillId="0" borderId="0" xfId="0" quotePrefix="false" applyFont="true" applyNumberFormat="true">
      <alignment horizontal="center" vertical="center" wrapText="true"/>
    </xf>
    <xf numFmtId="4" fontId="99" fillId="0" borderId="0" xfId="0" quotePrefix="false" applyFont="true" applyNumberFormat="true">
      <alignment horizontal="center" vertical="center"/>
    </xf>
    <xf numFmtId="164" fontId="100" fillId="0" borderId="0" xfId="0" quotePrefix="false" applyFont="true" applyNumberFormat="true">
      <alignment horizontal="center" vertical="center"/>
    </xf>
    <xf numFmtId="0" fontId="101" fillId="0" borderId="0" xfId="0" quotePrefix="false" applyFont="true">
      <alignment horizontal="center" vertical="center" wrapText="true"/>
    </xf>
    <xf numFmtId="4" fontId="102" fillId="0" borderId="0" xfId="0" quotePrefix="false" applyFont="true" applyNumberFormat="true">
      <alignment horizontal="center" vertical="center"/>
    </xf>
    <xf numFmtId="164" fontId="103" fillId="0" borderId="0" xfId="0" quotePrefix="false" applyFont="true" applyNumberFormat="true">
      <alignment horizontal="center" vertical="center"/>
    </xf>
    <xf numFmtId="164" fontId="104" fillId="0" borderId="0" xfId="0" quotePrefix="false" applyFont="true" applyNumberFormat="true">
      <alignment horizontal="center" vertical="center"/>
    </xf>
    <xf numFmtId="165" fontId="105" fillId="0" borderId="0" xfId="0" quotePrefix="false" applyFont="true" applyNumberFormat="true">
      <alignment horizontal="center" vertical="center"/>
    </xf>
    <xf numFmtId="164" fontId="106" fillId="0" borderId="0" xfId="0" quotePrefix="false" applyFont="true" applyNumberFormat="true">
      <alignment horizontal="center" vertical="center"/>
    </xf>
    <xf numFmtId="164" fontId="107" fillId="0" borderId="0" xfId="0" quotePrefix="false" applyFont="true" applyNumberFormat="true">
      <alignment horizontal="center" vertical="center" wrapText="true"/>
    </xf>
    <xf numFmtId="4" fontId="108" fillId="0" borderId="0" xfId="0" quotePrefix="false" applyFont="true" applyNumberFormat="true">
      <alignment horizontal="center" vertical="center"/>
    </xf>
    <xf numFmtId="164" fontId="109" fillId="0" borderId="0" xfId="0" quotePrefix="false" applyFont="true" applyNumberFormat="true">
      <alignment horizontal="center" vertical="center"/>
    </xf>
    <xf numFmtId="0" fontId="110" fillId="0" borderId="0" xfId="0" quotePrefix="false" applyFont="true">
      <alignment horizontal="center" vertical="center" wrapText="true"/>
    </xf>
    <xf numFmtId="4" fontId="111" fillId="0" borderId="0" xfId="0" quotePrefix="false" applyFont="true" applyNumberFormat="true">
      <alignment horizontal="center" vertical="center"/>
    </xf>
    <xf numFmtId="164" fontId="112" fillId="0" borderId="0" xfId="0" quotePrefix="false" applyFont="true" applyNumberFormat="true">
      <alignment horizontal="center" vertical="center"/>
    </xf>
    <xf numFmtId="164" fontId="113" fillId="0" borderId="0" xfId="0" quotePrefix="false" applyFont="true" applyNumberFormat="true">
      <alignment horizontal="center" vertical="center"/>
    </xf>
    <xf numFmtId="165" fontId="114" fillId="0" borderId="0" xfId="0" quotePrefix="false" applyFont="true" applyNumberFormat="true">
      <alignment horizontal="center" vertical="center"/>
    </xf>
    <xf numFmtId="164" fontId="115" fillId="0" borderId="0" xfId="0" quotePrefix="false" applyFont="true" applyNumberFormat="true">
      <alignment horizontal="center" vertical="center"/>
    </xf>
    <xf numFmtId="164" fontId="116" fillId="0" borderId="0" xfId="0" quotePrefix="false" applyFont="true" applyNumberFormat="true">
      <alignment horizontal="center" vertical="center" wrapText="true"/>
    </xf>
    <xf numFmtId="4" fontId="117" fillId="0" borderId="0" xfId="0" quotePrefix="false" applyFont="true" applyNumberFormat="true">
      <alignment horizontal="center" vertical="center"/>
    </xf>
    <xf numFmtId="164" fontId="118" fillId="0" borderId="0" xfId="0" quotePrefix="false" applyFont="true" applyNumberFormat="true">
      <alignment horizontal="center" vertical="center"/>
    </xf>
    <xf numFmtId="0" fontId="119" fillId="0" borderId="0" xfId="0" quotePrefix="false" applyFont="true">
      <alignment horizontal="center" vertical="center" wrapText="true"/>
    </xf>
    <xf numFmtId="4" fontId="120" fillId="0" borderId="0" xfId="0" quotePrefix="false" applyFont="true" applyNumberFormat="true">
      <alignment horizontal="center" vertical="center"/>
    </xf>
    <xf numFmtId="164" fontId="121" fillId="0" borderId="0" xfId="0" quotePrefix="false" applyFont="true" applyNumberFormat="true">
      <alignment horizontal="center" vertical="center"/>
    </xf>
    <xf numFmtId="164" fontId="122" fillId="0" borderId="0" xfId="0" quotePrefix="false" applyFont="true" applyNumberFormat="true">
      <alignment horizontal="center" vertical="center"/>
    </xf>
    <xf numFmtId="165" fontId="123" fillId="0" borderId="0" xfId="0" quotePrefix="false" applyFont="true" applyNumberFormat="true">
      <alignment horizontal="center" vertical="center"/>
    </xf>
    <xf numFmtId="164" fontId="124" fillId="0" borderId="0" xfId="0" quotePrefix="false" applyFont="true" applyNumberFormat="true">
      <alignment horizontal="center" vertical="center"/>
    </xf>
    <xf numFmtId="164" fontId="125" fillId="0" borderId="0" xfId="0" quotePrefix="false" applyFont="true" applyNumberFormat="true">
      <alignment horizontal="center" vertical="center" wrapText="true"/>
    </xf>
    <xf numFmtId="4" fontId="126" fillId="0" borderId="0" xfId="0" quotePrefix="false" applyFont="true" applyNumberFormat="true">
      <alignment horizontal="center" vertical="center"/>
    </xf>
    <xf numFmtId="164" fontId="127" fillId="0" borderId="0" xfId="0" quotePrefix="false" applyFont="true" applyNumberFormat="true">
      <alignment horizontal="center" vertical="center"/>
    </xf>
    <xf numFmtId="0" fontId="128" fillId="0" borderId="0" xfId="0" quotePrefix="false" applyFont="true">
      <alignment horizontal="center" vertical="center" wrapText="true"/>
    </xf>
    <xf numFmtId="4" fontId="129" fillId="0" borderId="0" xfId="0" quotePrefix="false" applyFont="true" applyNumberFormat="true">
      <alignment horizontal="center" vertical="center"/>
    </xf>
    <xf numFmtId="164" fontId="130" fillId="0" borderId="0" xfId="0" quotePrefix="false" applyFont="true" applyNumberFormat="true">
      <alignment horizontal="center" vertical="center"/>
    </xf>
    <xf numFmtId="164" fontId="131" fillId="0" borderId="0" xfId="0" quotePrefix="false" applyFont="true" applyNumberFormat="true">
      <alignment horizontal="center" vertical="center"/>
    </xf>
    <xf numFmtId="165" fontId="132" fillId="0" borderId="0" xfId="0" quotePrefix="false" applyFont="true" applyNumberFormat="true">
      <alignment horizontal="center" vertical="center"/>
    </xf>
    <xf numFmtId="164" fontId="133" fillId="0" borderId="0" xfId="0" quotePrefix="false" applyFont="true" applyNumberFormat="true">
      <alignment horizontal="center" vertical="center"/>
    </xf>
    <xf numFmtId="164" fontId="134" fillId="0" borderId="0" xfId="0" quotePrefix="false" applyFont="true" applyNumberFormat="true">
      <alignment horizontal="center" vertical="center" wrapText="true"/>
    </xf>
    <xf numFmtId="4" fontId="135" fillId="0" borderId="0" xfId="0" quotePrefix="false" applyFont="true" applyNumberFormat="true">
      <alignment horizontal="center" vertical="center"/>
    </xf>
    <xf numFmtId="164" fontId="136" fillId="0" borderId="0" xfId="0" quotePrefix="false" applyFont="true" applyNumberFormat="true">
      <alignment horizontal="center" vertical="center"/>
    </xf>
    <xf numFmtId="164" fontId="137" fillId="0" borderId="0" xfId="0" quotePrefix="false" applyFont="true" applyNumberFormat="true">
      <alignment horizontal="center" vertical="center" wrapText="true"/>
    </xf>
    <xf numFmtId="0" fontId="138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164" fontId="138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0" fontId="139" fillId="0" borderId="0" xfId="0" quotePrefix="false" applyFont="true">
      <alignment horizontal="center" vertical="center" wrapText="true"/>
    </xf>
    <xf numFmtId="4" fontId="140" fillId="0" borderId="0" xfId="0" quotePrefix="false" applyFont="true" applyNumberFormat="true">
      <alignment horizontal="center" vertical="center"/>
    </xf>
    <xf numFmtId="164" fontId="141" fillId="0" borderId="0" xfId="0" quotePrefix="false" applyFont="true" applyNumberFormat="true">
      <alignment horizontal="center" vertical="center"/>
    </xf>
    <xf numFmtId="164" fontId="142" fillId="0" borderId="0" xfId="0" quotePrefix="false" applyFont="true" applyNumberFormat="true">
      <alignment horizontal="center" vertical="center"/>
    </xf>
    <xf numFmtId="165" fontId="143" fillId="0" borderId="0" xfId="0" quotePrefix="false" applyFont="true" applyNumberFormat="true">
      <alignment horizontal="center" vertical="center"/>
    </xf>
    <xf numFmtId="164" fontId="144" fillId="0" borderId="0" xfId="0" quotePrefix="false" applyFont="true" applyNumberFormat="true">
      <alignment horizontal="center" vertical="center"/>
    </xf>
    <xf numFmtId="164" fontId="145" fillId="0" borderId="0" xfId="0" quotePrefix="false" applyFont="true" applyNumberFormat="true">
      <alignment horizontal="center" vertical="center" wrapText="true"/>
    </xf>
    <xf numFmtId="4" fontId="146" fillId="0" borderId="0" xfId="0" quotePrefix="false" applyFont="true" applyNumberFormat="true">
      <alignment horizontal="center" vertical="center"/>
    </xf>
    <xf numFmtId="164" fontId="147" fillId="0" borderId="0" xfId="0" quotePrefix="false" applyFont="true" applyNumberFormat="true">
      <alignment horizontal="center" vertical="center"/>
    </xf>
    <xf numFmtId="164" fontId="148" fillId="0" borderId="0" xfId="0" quotePrefix="false" applyFont="true" applyNumberFormat="true">
      <alignment horizontal="center" vertical="center" wrapText="true"/>
    </xf>
    <xf numFmtId="0" fontId="149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164" fontId="149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0" fontId="150" fillId="0" borderId="0" xfId="0" quotePrefix="false" applyFont="true">
      <alignment horizontal="center" vertical="center" wrapText="true"/>
    </xf>
    <xf numFmtId="4" fontId="151" fillId="0" borderId="0" xfId="0" quotePrefix="false" applyFont="true" applyNumberFormat="true">
      <alignment horizontal="center" vertical="center"/>
    </xf>
    <xf numFmtId="164" fontId="152" fillId="0" borderId="0" xfId="0" quotePrefix="false" applyFont="true" applyNumberFormat="true">
      <alignment horizontal="center" vertical="center"/>
    </xf>
    <xf numFmtId="164" fontId="153" fillId="0" borderId="0" xfId="0" quotePrefix="false" applyFont="true" applyNumberFormat="true">
      <alignment horizontal="center" vertical="center"/>
    </xf>
    <xf numFmtId="165" fontId="154" fillId="0" borderId="0" xfId="0" quotePrefix="false" applyFont="true" applyNumberFormat="true">
      <alignment horizontal="center" vertical="center"/>
    </xf>
    <xf numFmtId="164" fontId="155" fillId="0" borderId="0" xfId="0" quotePrefix="false" applyFont="true" applyNumberFormat="true">
      <alignment horizontal="center" vertical="center"/>
    </xf>
    <xf numFmtId="164" fontId="156" fillId="0" borderId="0" xfId="0" quotePrefix="false" applyFont="true" applyNumberFormat="true">
      <alignment horizontal="center" vertical="center" wrapText="true"/>
    </xf>
    <xf numFmtId="4" fontId="157" fillId="0" borderId="0" xfId="0" quotePrefix="false" applyFont="true" applyNumberFormat="true">
      <alignment horizontal="center" vertical="center"/>
    </xf>
    <xf numFmtId="164" fontId="158" fillId="0" borderId="0" xfId="0" quotePrefix="false" applyFont="true" applyNumberFormat="true">
      <alignment horizontal="center" vertical="center"/>
    </xf>
    <xf numFmtId="0" fontId="159" fillId="0" borderId="0" xfId="0" quotePrefix="false" applyFont="true">
      <alignment horizontal="center" vertical="center" wrapText="true"/>
    </xf>
    <xf numFmtId="4" fontId="160" fillId="0" borderId="0" xfId="0" quotePrefix="false" applyFont="true" applyNumberFormat="true">
      <alignment horizontal="center" vertical="center"/>
    </xf>
    <xf numFmtId="164" fontId="161" fillId="0" borderId="0" xfId="0" quotePrefix="false" applyFont="true" applyNumberFormat="true">
      <alignment horizontal="center" vertical="center"/>
    </xf>
    <xf numFmtId="164" fontId="162" fillId="0" borderId="0" xfId="0" quotePrefix="false" applyFont="true" applyNumberFormat="true">
      <alignment horizontal="center" vertical="center"/>
    </xf>
    <xf numFmtId="165" fontId="163" fillId="0" borderId="0" xfId="0" quotePrefix="false" applyFont="true" applyNumberFormat="true">
      <alignment horizontal="center" vertical="center"/>
    </xf>
    <xf numFmtId="164" fontId="164" fillId="0" borderId="0" xfId="0" quotePrefix="false" applyFont="true" applyNumberFormat="true">
      <alignment horizontal="center" vertical="center"/>
    </xf>
    <xf numFmtId="164" fontId="165" fillId="0" borderId="0" xfId="0" quotePrefix="false" applyFont="true" applyNumberFormat="true">
      <alignment horizontal="center" vertical="center" wrapText="true"/>
    </xf>
    <xf numFmtId="4" fontId="166" fillId="0" borderId="0" xfId="0" quotePrefix="false" applyFont="true" applyNumberFormat="true">
      <alignment horizontal="center" vertical="center"/>
    </xf>
    <xf numFmtId="164" fontId="167" fillId="0" borderId="0" xfId="0" quotePrefix="false" applyFont="true" applyNumberFormat="true">
      <alignment horizontal="center" vertical="center"/>
    </xf>
    <xf numFmtId="164" fontId="168" fillId="0" borderId="0" xfId="0" quotePrefix="false" applyFont="true" applyNumberFormat="true">
      <alignment horizontal="center" vertical="center" wrapText="true"/>
    </xf>
    <xf numFmtId="0" fontId="169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164" fontId="169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0" fontId="170" fillId="0" borderId="0" xfId="0" quotePrefix="false" applyFont="true">
      <alignment horizontal="center" vertical="center" wrapText="true"/>
    </xf>
    <xf numFmtId="4" fontId="171" fillId="0" borderId="0" xfId="0" quotePrefix="false" applyFont="true" applyNumberFormat="true">
      <alignment horizontal="center" vertical="center"/>
    </xf>
    <xf numFmtId="164" fontId="172" fillId="0" borderId="0" xfId="0" quotePrefix="false" applyFont="true" applyNumberFormat="true">
      <alignment horizontal="center" vertical="center"/>
    </xf>
    <xf numFmtId="164" fontId="173" fillId="0" borderId="0" xfId="0" quotePrefix="false" applyFont="true" applyNumberFormat="true">
      <alignment horizontal="center" vertical="center"/>
    </xf>
    <xf numFmtId="165" fontId="174" fillId="0" borderId="0" xfId="0" quotePrefix="false" applyFont="true" applyNumberFormat="true">
      <alignment horizontal="center" vertical="center"/>
    </xf>
    <xf numFmtId="164" fontId="175" fillId="0" borderId="0" xfId="0" quotePrefix="false" applyFont="true" applyNumberFormat="true">
      <alignment horizontal="center" vertical="center"/>
    </xf>
    <xf numFmtId="164" fontId="176" fillId="0" borderId="0" xfId="0" quotePrefix="false" applyFont="true" applyNumberFormat="true">
      <alignment horizontal="center" vertical="center" wrapText="true"/>
    </xf>
    <xf numFmtId="4" fontId="177" fillId="0" borderId="0" xfId="0" quotePrefix="false" applyFont="true" applyNumberFormat="true">
      <alignment horizontal="center" vertical="center"/>
    </xf>
    <xf numFmtId="164" fontId="178" fillId="0" borderId="0" xfId="0" quotePrefix="false" applyFont="true" applyNumberFormat="true">
      <alignment horizontal="center" vertical="center"/>
    </xf>
    <xf numFmtId="0" fontId="179" fillId="0" borderId="0" xfId="0" quotePrefix="false" applyFont="true">
      <alignment horizontal="center" vertical="center" wrapText="true"/>
    </xf>
    <xf numFmtId="4" fontId="180" fillId="0" borderId="0" xfId="0" quotePrefix="false" applyFont="true" applyNumberFormat="true">
      <alignment horizontal="center" vertical="center"/>
    </xf>
    <xf numFmtId="164" fontId="181" fillId="0" borderId="0" xfId="0" quotePrefix="false" applyFont="true" applyNumberFormat="true">
      <alignment horizontal="center" vertical="center"/>
    </xf>
    <xf numFmtId="164" fontId="182" fillId="0" borderId="0" xfId="0" quotePrefix="false" applyFont="true" applyNumberFormat="true">
      <alignment horizontal="center" vertical="center"/>
    </xf>
    <xf numFmtId="165" fontId="183" fillId="0" borderId="0" xfId="0" quotePrefix="false" applyFont="true" applyNumberFormat="true">
      <alignment horizontal="center" vertical="center"/>
    </xf>
    <xf numFmtId="164" fontId="184" fillId="0" borderId="0" xfId="0" quotePrefix="false" applyFont="true" applyNumberFormat="true">
      <alignment horizontal="center" vertical="center"/>
    </xf>
    <xf numFmtId="164" fontId="185" fillId="0" borderId="0" xfId="0" quotePrefix="false" applyFont="true" applyNumberFormat="true">
      <alignment horizontal="center" vertical="center" wrapText="true"/>
    </xf>
    <xf numFmtId="4" fontId="186" fillId="0" borderId="0" xfId="0" quotePrefix="false" applyFont="true" applyNumberFormat="true">
      <alignment horizontal="center" vertical="center"/>
    </xf>
    <xf numFmtId="164" fontId="187" fillId="0" borderId="0" xfId="0" quotePrefix="false" applyFont="true" applyNumberFormat="true">
      <alignment horizontal="center" vertical="center"/>
    </xf>
    <xf numFmtId="0" fontId="188" fillId="0" borderId="0" xfId="0" quotePrefix="false" applyFont="true">
      <alignment horizontal="center" vertical="center" wrapText="true"/>
    </xf>
    <xf numFmtId="4" fontId="189" fillId="0" borderId="0" xfId="0" quotePrefix="false" applyFont="true" applyNumberFormat="true">
      <alignment horizontal="center" vertical="center"/>
    </xf>
    <xf numFmtId="164" fontId="190" fillId="0" borderId="0" xfId="0" quotePrefix="false" applyFont="true" applyNumberFormat="true">
      <alignment horizontal="center" vertical="center"/>
    </xf>
    <xf numFmtId="164" fontId="191" fillId="0" borderId="0" xfId="0" quotePrefix="false" applyFont="true" applyNumberFormat="true">
      <alignment horizontal="center" vertical="center"/>
    </xf>
    <xf numFmtId="165" fontId="192" fillId="0" borderId="0" xfId="0" quotePrefix="false" applyFont="true" applyNumberFormat="true">
      <alignment horizontal="center" vertical="center"/>
    </xf>
    <xf numFmtId="164" fontId="193" fillId="0" borderId="0" xfId="0" quotePrefix="false" applyFont="true" applyNumberFormat="true">
      <alignment horizontal="center" vertical="center"/>
    </xf>
    <xf numFmtId="164" fontId="194" fillId="0" borderId="0" xfId="0" quotePrefix="false" applyFont="true" applyNumberFormat="true">
      <alignment horizontal="center" vertical="center" wrapText="true"/>
    </xf>
    <xf numFmtId="4" fontId="195" fillId="0" borderId="0" xfId="0" quotePrefix="false" applyFont="true" applyNumberFormat="true">
      <alignment horizontal="center" vertical="center"/>
    </xf>
    <xf numFmtId="164" fontId="196" fillId="0" borderId="0" xfId="0" quotePrefix="false" applyFont="true" applyNumberFormat="true">
      <alignment horizontal="center" vertical="center"/>
    </xf>
    <xf numFmtId="0" fontId="197" fillId="0" borderId="0" xfId="0" quotePrefix="false" applyFont="true">
      <alignment horizontal="center" vertical="center" wrapText="true"/>
    </xf>
    <xf numFmtId="4" fontId="198" fillId="0" borderId="0" xfId="0" quotePrefix="false" applyFont="true" applyNumberFormat="true">
      <alignment horizontal="center" vertical="center"/>
    </xf>
    <xf numFmtId="164" fontId="199" fillId="0" borderId="0" xfId="0" quotePrefix="false" applyFont="true" applyNumberFormat="true">
      <alignment horizontal="center" vertical="center"/>
    </xf>
    <xf numFmtId="164" fontId="200" fillId="0" borderId="0" xfId="0" quotePrefix="false" applyFont="true" applyNumberFormat="true">
      <alignment horizontal="center" vertical="center"/>
    </xf>
    <xf numFmtId="165" fontId="201" fillId="0" borderId="0" xfId="0" quotePrefix="false" applyFont="true" applyNumberFormat="true">
      <alignment horizontal="center" vertical="center"/>
    </xf>
    <xf numFmtId="164" fontId="202" fillId="0" borderId="0" xfId="0" quotePrefix="false" applyFont="true" applyNumberFormat="true">
      <alignment horizontal="center" vertical="center"/>
    </xf>
    <xf numFmtId="164" fontId="203" fillId="0" borderId="0" xfId="0" quotePrefix="false" applyFont="true" applyNumberFormat="true">
      <alignment horizontal="center" vertical="center" wrapText="true"/>
    </xf>
    <xf numFmtId="4" fontId="204" fillId="0" borderId="0" xfId="0" quotePrefix="false" applyFont="true" applyNumberFormat="true">
      <alignment horizontal="center" vertical="center"/>
    </xf>
    <xf numFmtId="164" fontId="205" fillId="0" borderId="0" xfId="0" quotePrefix="false" applyFont="true" applyNumberFormat="true">
      <alignment horizontal="center" vertical="center"/>
    </xf>
    <xf numFmtId="164" fontId="206" fillId="0" borderId="0" xfId="0" quotePrefix="false" applyFont="true" applyNumberFormat="true">
      <alignment horizontal="center" vertical="center"/>
    </xf>
    <xf numFmtId="0" fontId="207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164" fontId="207" fillId="6" borderId="4" xfId="0" applyBorder="true" applyNumberFormat="true" applyFill="true" applyFont="true">
      <alignment horizontal="center" vertical="center" indent="0" textRotation="0" wrapText="false"/>
      <protection hidden="false" locked="true"/>
    </xf>
    <xf numFmtId="164" fontId="208" fillId="0" borderId="0" xfId="0" quotePrefix="false" applyFont="true" applyNumberFormat="true">
      <alignment horizontal="center" vertical="center"/>
    </xf>
    <xf numFmtId="0" fontId="209" fillId="6" borderId="4" xfId="0" applyBorder="true" applyNumberFormat="true" applyFill="true" applyFont="true">
      <alignment horizontal="center" vertical="center" indent="0" textRotation="0" wrapText="true"/>
      <protection hidden="false" locked="true"/>
    </xf>
    <xf numFmtId="164" fontId="209" fillId="6" borderId="4" xfId="0" applyBorder="true" applyNumberFormat="true" applyFill="true" applyFont="true">
      <alignment horizontal="center" vertical="center" indent="0" textRotation="0" wrapText="false"/>
      <protection hidden="false" locked="true"/>
    </xf>
    <xf numFmtId="0" fontId="210" fillId="3" borderId="0" xfId="0" applyFill="true" applyFont="true" quotePrefix="false">
      <alignment horizontal="center"/>
    </xf>
    <xf numFmtId="0" fontId="211" fillId="0" borderId="0" xfId="0" quotePrefix="false" applyFont="true">
      <alignment horizontal="center" vertical="center"/>
    </xf>
    <xf numFmtId="0" fontId="212" fillId="0" borderId="0" xfId="0" quotePrefix="false" applyFont="true">
      <alignment horizontal="center" vertical="center" wrapText="true"/>
    </xf>
    <xf numFmtId="165" fontId="213" fillId="0" borderId="0" xfId="0" quotePrefix="false" applyFont="true" applyNumberFormat="true">
      <alignment horizontal="center" vertical="center" wrapText="true"/>
    </xf>
    <xf numFmtId="165" fontId="214" fillId="0" borderId="0" xfId="0" quotePrefix="false" applyFont="true" applyNumberFormat="true">
      <alignment horizontal="center" vertical="center" wrapText="true"/>
    </xf>
    <xf numFmtId="165" fontId="215" fillId="0" borderId="0" xfId="0" quotePrefix="false" applyFont="true" applyNumberFormat="true">
      <alignment horizontal="center" vertical="center" wrapText="true"/>
    </xf>
    <xf numFmtId="0" fontId="216" fillId="0" borderId="0" xfId="0" quotePrefix="false" applyFont="true">
      <alignment horizontal="center" vertical="center" wrapText="true"/>
    </xf>
    <xf numFmtId="165" fontId="217" fillId="0" borderId="0" xfId="0" quotePrefix="false" applyFont="true" applyNumberFormat="true">
      <alignment horizontal="center" vertical="center" wrapText="true"/>
    </xf>
    <xf numFmtId="0" fontId="218" fillId="0" borderId="0" xfId="0" quotePrefix="false" applyFont="true">
      <alignment horizontal="center" vertical="center" wrapText="true"/>
    </xf>
    <xf numFmtId="165" fontId="219" fillId="0" borderId="0" xfId="0" quotePrefix="false" applyFont="true" applyNumberFormat="true">
      <alignment horizontal="center" vertical="center" wrapText="true"/>
    </xf>
    <xf numFmtId="165" fontId="220" fillId="0" borderId="0" xfId="0" quotePrefix="false" applyFont="true" applyNumberFormat="true">
      <alignment horizontal="center" vertical="center" wrapText="true"/>
    </xf>
    <xf numFmtId="165" fontId="221" fillId="0" borderId="0" xfId="0" quotePrefix="false" applyFont="true" applyNumberFormat="true">
      <alignment horizontal="center" vertical="center" wrapText="true"/>
    </xf>
    <xf numFmtId="0" fontId="222" fillId="0" borderId="0" xfId="0" quotePrefix="false" applyFont="true">
      <alignment horizontal="center" vertical="center" wrapText="true"/>
    </xf>
    <xf numFmtId="165" fontId="223" fillId="0" borderId="0" xfId="0" quotePrefix="false" applyFont="true" applyNumberFormat="true">
      <alignment horizontal="center" vertical="center" wrapText="true"/>
    </xf>
    <xf numFmtId="165" fontId="224" fillId="0" borderId="0" xfId="0" quotePrefix="false" applyFont="true" applyNumberFormat="true">
      <alignment horizontal="center" vertical="center" wrapText="true"/>
    </xf>
    <xf numFmtId="165" fontId="225" fillId="0" borderId="0" xfId="0" quotePrefix="false" applyFont="true" applyNumberFormat="true">
      <alignment horizontal="center" vertical="center" wrapText="true"/>
    </xf>
    <xf numFmtId="0" fontId="226" fillId="0" borderId="0" xfId="0" quotePrefix="false" applyFont="true">
      <alignment horizontal="center" vertical="center" wrapText="true"/>
    </xf>
    <xf numFmtId="165" fontId="227" fillId="0" borderId="0" xfId="0" quotePrefix="false" applyFont="true" applyNumberFormat="true">
      <alignment horizontal="center" vertical="center" wrapText="true"/>
    </xf>
    <xf numFmtId="165" fontId="228" fillId="0" borderId="0" xfId="0" quotePrefix="false" applyFont="true" applyNumberFormat="true">
      <alignment horizontal="center" vertical="center" wrapText="true"/>
    </xf>
    <xf numFmtId="0" fontId="229" fillId="0" borderId="0" xfId="0" quotePrefix="false" applyFont="true">
      <alignment horizontal="center" vertical="center" wrapText="true"/>
    </xf>
    <xf numFmtId="165" fontId="230" fillId="0" borderId="0" xfId="0" quotePrefix="false" applyFont="true" applyNumberFormat="true">
      <alignment horizontal="center" vertical="center" wrapText="true"/>
    </xf>
    <xf numFmtId="165" fontId="231" fillId="0" borderId="0" xfId="0" quotePrefix="false" applyFont="true" applyNumberFormat="true">
      <alignment horizontal="center" vertical="center" wrapText="true"/>
    </xf>
    <xf numFmtId="0" fontId="232" fillId="0" borderId="0" xfId="0" quotePrefix="false" applyFont="true">
      <alignment horizontal="center" vertical="center" wrapText="true"/>
    </xf>
    <xf numFmtId="165" fontId="233" fillId="0" borderId="0" xfId="0" quotePrefix="false" applyFont="true" applyNumberFormat="true">
      <alignment horizontal="center" vertical="center" wrapText="true"/>
    </xf>
    <xf numFmtId="165" fontId="234" fillId="0" borderId="0" xfId="0" quotePrefix="false" applyFont="true" applyNumberFormat="true">
      <alignment horizontal="center"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Q31"/>
  <sheetViews>
    <sheetView workbookViewId="0" tabSelected="true"/>
  </sheetViews>
  <sheetFormatPr defaultRowHeight="15.0"/>
  <cols>
    <col min="1" max="1" width="15.0" customWidth="true"/>
    <col min="2" max="2" width="25.0" customWidth="true"/>
    <col min="3" max="3" width="12.0" customWidth="true"/>
    <col min="4" max="4" width="12.0" customWidth="true"/>
    <col min="5" max="5" width="70.0" customWidth="true"/>
    <col min="6" max="6" width="20.0" customWidth="true"/>
    <col min="7" max="7" width="10.0" customWidth="true"/>
    <col min="8" max="8" width="25.0" customWidth="true"/>
    <col min="9" max="9" width="15.0" customWidth="true"/>
    <col min="10" max="10" width="13.0" customWidth="true"/>
    <col min="11" max="11" width="35.0" customWidth="true"/>
    <col min="12" max="12" width="35.0" customWidth="true"/>
    <col min="13" max="13" width="20.0" customWidth="true"/>
    <col min="14" max="14" width="20.0" customWidth="true"/>
    <col min="15" max="15" width="50.0" customWidth="true"/>
    <col min="16" max="16" width="15.0" customWidth="true"/>
    <col min="17" max="17" width="15.0" customWidth="true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ht="45.0" customHeight="true">
      <c r="A2" s="4" t="s">
        <v>17</v>
      </c>
      <c r="B2" s="4" t="s">
        <v>18</v>
      </c>
      <c r="C2" s="4" t="s">
        <v>19</v>
      </c>
      <c r="D2" s="4" t="s">
        <v>19</v>
      </c>
      <c r="E2" s="4" t="s">
        <v>20</v>
      </c>
      <c r="F2" s="4" t="s">
        <v>19</v>
      </c>
      <c r="G2" s="4" t="s">
        <v>19</v>
      </c>
      <c r="H2" s="4" t="s">
        <v>19</v>
      </c>
      <c r="I2" s="4" t="s">
        <v>19</v>
      </c>
      <c r="J2" s="4" t="s">
        <v>19</v>
      </c>
      <c r="K2" s="4" t="s">
        <v>19</v>
      </c>
      <c r="L2" s="5" t="n">
        <f>ROUND(L3,2)</f>
        <v>50339.0</v>
      </c>
      <c r="M2" s="4" t="s">
        <v>19</v>
      </c>
      <c r="N2" s="4" t="s">
        <v>19</v>
      </c>
      <c r="O2" s="4" t="s">
        <v>19</v>
      </c>
      <c r="P2" s="4" t="s">
        <v>19</v>
      </c>
      <c r="Q2" s="4" t="s">
        <v>19</v>
      </c>
    </row>
    <row r="3" ht="45.0" customHeight="true">
      <c r="A3" s="6" t="s">
        <v>21</v>
      </c>
      <c r="B3" s="6" t="s">
        <v>22</v>
      </c>
      <c r="C3" s="6" t="s">
        <v>23</v>
      </c>
      <c r="D3" s="6" t="s">
        <v>24</v>
      </c>
      <c r="E3" s="6" t="s">
        <v>20</v>
      </c>
      <c r="F3" s="7" t="n">
        <f>P3</f>
        <v>100.0</v>
      </c>
      <c r="G3" s="6" t="s">
        <v>25</v>
      </c>
      <c r="H3" s="8" t="n">
        <v>408.0</v>
      </c>
      <c r="I3" s="9" t="n">
        <v>408.0</v>
      </c>
      <c r="J3" s="10" t="n">
        <v>0.23379999999999998</v>
      </c>
      <c r="K3" s="11" t="n">
        <f>ROUND(I3,2)+(ROUND(I3,2)*J3)</f>
        <v>503.3904</v>
      </c>
      <c r="L3" s="12" t="n">
        <f>ROUND(Q3,2)</f>
        <v>50339.0</v>
      </c>
      <c r="M3" s="6" t="s">
        <v>19</v>
      </c>
      <c r="N3" s="6" t="s">
        <v>18</v>
      </c>
      <c r="O3" s="6" t="s">
        <v>26</v>
      </c>
      <c r="P3" s="13" t="n">
        <v>100.0</v>
      </c>
      <c r="Q3" s="14" t="n">
        <f>ROUND(K3,2)*P3</f>
        <v>50339.0</v>
      </c>
    </row>
    <row r="4" ht="45.0" customHeight="true">
      <c r="A4" s="16" t="s">
        <v>17</v>
      </c>
      <c r="B4" s="16" t="s">
        <v>27</v>
      </c>
      <c r="C4" s="16" t="s">
        <v>19</v>
      </c>
      <c r="D4" s="16" t="s">
        <v>19</v>
      </c>
      <c r="E4" s="16" t="s">
        <v>28</v>
      </c>
      <c r="F4" s="16" t="s">
        <v>19</v>
      </c>
      <c r="G4" s="16" t="s">
        <v>19</v>
      </c>
      <c r="H4" s="16" t="s">
        <v>19</v>
      </c>
      <c r="I4" s="16" t="s">
        <v>19</v>
      </c>
      <c r="J4" s="16" t="s">
        <v>19</v>
      </c>
      <c r="K4" s="16" t="s">
        <v>19</v>
      </c>
      <c r="L4" s="17" t="n">
        <f>ROUND(L5,2)+ROUND(L6,2)</f>
        <v>8705.59</v>
      </c>
      <c r="M4" s="16" t="s">
        <v>19</v>
      </c>
      <c r="N4" s="16" t="s">
        <v>19</v>
      </c>
      <c r="O4" s="16" t="s">
        <v>19</v>
      </c>
      <c r="P4" s="16" t="s">
        <v>19</v>
      </c>
      <c r="Q4" s="16" t="s">
        <v>19</v>
      </c>
    </row>
    <row r="5" ht="45.0" customHeight="true">
      <c r="A5" s="18" t="s">
        <v>21</v>
      </c>
      <c r="B5" s="18" t="s">
        <v>29</v>
      </c>
      <c r="C5" s="18" t="s">
        <v>30</v>
      </c>
      <c r="D5" s="18" t="s">
        <v>31</v>
      </c>
      <c r="E5" s="18" t="s">
        <v>32</v>
      </c>
      <c r="F5" s="19" t="n">
        <f>P5</f>
        <v>12.96</v>
      </c>
      <c r="G5" s="18" t="s">
        <v>33</v>
      </c>
      <c r="H5" s="20" t="n">
        <v>481.4</v>
      </c>
      <c r="I5" s="21" t="n">
        <v>481.4</v>
      </c>
      <c r="J5" s="22" t="n">
        <v>0.23379999999999998</v>
      </c>
      <c r="K5" s="23" t="n">
        <f>ROUND(I5,2)+(ROUND(I5,2)*J5)</f>
        <v>593.95132</v>
      </c>
      <c r="L5" s="24" t="n">
        <f>ROUND(Q5,2)</f>
        <v>7697.59</v>
      </c>
      <c r="M5" s="18" t="s">
        <v>19</v>
      </c>
      <c r="N5" s="18" t="s">
        <v>18</v>
      </c>
      <c r="O5" s="18" t="s">
        <v>26</v>
      </c>
      <c r="P5" s="25" t="n">
        <v>12.96</v>
      </c>
      <c r="Q5" s="26" t="n">
        <f>ROUND(K5,2)*P5</f>
        <v>7697.5920000000015</v>
      </c>
    </row>
    <row r="6" ht="45.0" customHeight="true">
      <c r="A6" s="27" t="s">
        <v>21</v>
      </c>
      <c r="B6" s="27" t="s">
        <v>34</v>
      </c>
      <c r="C6" s="27" t="s">
        <v>23</v>
      </c>
      <c r="D6" s="27" t="s">
        <v>35</v>
      </c>
      <c r="E6" s="27" t="s">
        <v>36</v>
      </c>
      <c r="F6" s="28" t="n">
        <f>P6</f>
        <v>600.0</v>
      </c>
      <c r="G6" s="27" t="s">
        <v>37</v>
      </c>
      <c r="H6" s="29" t="n">
        <v>1.36</v>
      </c>
      <c r="I6" s="30" t="n">
        <v>1.36</v>
      </c>
      <c r="J6" s="31" t="n">
        <v>0.23379999999999998</v>
      </c>
      <c r="K6" s="32" t="n">
        <f>ROUND(I6,2)+(ROUND(I6,2)*J6)</f>
        <v>1.6779680000000001</v>
      </c>
      <c r="L6" s="33" t="n">
        <f>ROUND(Q6,2)</f>
        <v>1008.0</v>
      </c>
      <c r="M6" s="27" t="s">
        <v>19</v>
      </c>
      <c r="N6" s="27" t="s">
        <v>18</v>
      </c>
      <c r="O6" s="27" t="s">
        <v>26</v>
      </c>
      <c r="P6" s="34" t="n">
        <v>600.0</v>
      </c>
      <c r="Q6" s="35" t="n">
        <f>ROUND(K6,2)*P6</f>
        <v>1008.0</v>
      </c>
    </row>
    <row r="7" ht="45.0" customHeight="true">
      <c r="A7" s="37" t="s">
        <v>17</v>
      </c>
      <c r="B7" s="37" t="s">
        <v>38</v>
      </c>
      <c r="C7" s="37" t="s">
        <v>19</v>
      </c>
      <c r="D7" s="37" t="s">
        <v>19</v>
      </c>
      <c r="E7" s="37" t="s">
        <v>39</v>
      </c>
      <c r="F7" s="37" t="s">
        <v>19</v>
      </c>
      <c r="G7" s="37" t="s">
        <v>19</v>
      </c>
      <c r="H7" s="37" t="s">
        <v>19</v>
      </c>
      <c r="I7" s="37" t="s">
        <v>19</v>
      </c>
      <c r="J7" s="37" t="s">
        <v>19</v>
      </c>
      <c r="K7" s="37" t="s">
        <v>19</v>
      </c>
      <c r="L7" s="38" t="n">
        <f>ROUND(L8,2)</f>
        <v>9160.59</v>
      </c>
      <c r="M7" s="37" t="s">
        <v>19</v>
      </c>
      <c r="N7" s="37" t="s">
        <v>19</v>
      </c>
      <c r="O7" s="37" t="s">
        <v>19</v>
      </c>
      <c r="P7" s="37" t="s">
        <v>19</v>
      </c>
      <c r="Q7" s="37" t="s">
        <v>19</v>
      </c>
    </row>
    <row r="8" ht="45.0" customHeight="true">
      <c r="A8" s="39" t="s">
        <v>21</v>
      </c>
      <c r="B8" s="39" t="s">
        <v>40</v>
      </c>
      <c r="C8" s="39" t="s">
        <v>23</v>
      </c>
      <c r="D8" s="39" t="s">
        <v>41</v>
      </c>
      <c r="E8" s="39" t="s">
        <v>42</v>
      </c>
      <c r="F8" s="40" t="n">
        <f>P8</f>
        <v>3.0</v>
      </c>
      <c r="G8" s="39" t="s">
        <v>43</v>
      </c>
      <c r="H8" s="41" t="n">
        <v>2474.9</v>
      </c>
      <c r="I8" s="42" t="n">
        <v>2474.9</v>
      </c>
      <c r="J8" s="43" t="n">
        <v>0.23379999999999998</v>
      </c>
      <c r="K8" s="44" t="n">
        <f>ROUND(I8,2)+(ROUND(I8,2)*J8)</f>
        <v>3053.53162</v>
      </c>
      <c r="L8" s="45" t="n">
        <f>ROUND(Q8,2)</f>
        <v>9160.59</v>
      </c>
      <c r="M8" s="39" t="s">
        <v>19</v>
      </c>
      <c r="N8" s="39" t="s">
        <v>18</v>
      </c>
      <c r="O8" s="39" t="s">
        <v>26</v>
      </c>
      <c r="P8" s="46" t="n">
        <v>3.0</v>
      </c>
      <c r="Q8" s="47" t="n">
        <f>ROUND(K8,2)*P8</f>
        <v>9160.59</v>
      </c>
    </row>
    <row r="9" ht="45.0" customHeight="true">
      <c r="A9" s="49" t="s">
        <v>17</v>
      </c>
      <c r="B9" s="49" t="s">
        <v>44</v>
      </c>
      <c r="C9" s="49" t="s">
        <v>19</v>
      </c>
      <c r="D9" s="49" t="s">
        <v>19</v>
      </c>
      <c r="E9" s="49" t="s">
        <v>45</v>
      </c>
      <c r="F9" s="49" t="s">
        <v>19</v>
      </c>
      <c r="G9" s="49" t="s">
        <v>19</v>
      </c>
      <c r="H9" s="49" t="s">
        <v>19</v>
      </c>
      <c r="I9" s="49" t="s">
        <v>19</v>
      </c>
      <c r="J9" s="49" t="s">
        <v>19</v>
      </c>
      <c r="K9" s="49" t="s">
        <v>19</v>
      </c>
      <c r="L9" s="50" t="n">
        <f>ROUND(L10,2)+ROUND(L11,2)+ROUND(L12,2)+ROUND(L13,2)+ROUND(L14,2)+ROUND(L15,2)+ROUND(L16,2)+ROUND(L17,2)+ROUND(L18,2)+ROUND(L19,2)</f>
        <v>777412.6000000001</v>
      </c>
      <c r="M9" s="49" t="s">
        <v>19</v>
      </c>
      <c r="N9" s="49" t="s">
        <v>19</v>
      </c>
      <c r="O9" s="49" t="s">
        <v>19</v>
      </c>
      <c r="P9" s="49" t="s">
        <v>19</v>
      </c>
      <c r="Q9" s="49" t="s">
        <v>19</v>
      </c>
    </row>
    <row r="10" ht="45.0" customHeight="true">
      <c r="A10" s="51" t="s">
        <v>21</v>
      </c>
      <c r="B10" s="51" t="s">
        <v>46</v>
      </c>
      <c r="C10" s="51" t="s">
        <v>47</v>
      </c>
      <c r="D10" s="51" t="s">
        <v>48</v>
      </c>
      <c r="E10" s="51" t="s">
        <v>49</v>
      </c>
      <c r="F10" s="52" t="n">
        <f>P10</f>
        <v>80.1</v>
      </c>
      <c r="G10" s="51" t="s">
        <v>50</v>
      </c>
      <c r="H10" s="53" t="n">
        <v>485.31</v>
      </c>
      <c r="I10" s="54" t="n">
        <v>485.31</v>
      </c>
      <c r="J10" s="55" t="n">
        <v>0.23379999999999998</v>
      </c>
      <c r="K10" s="56" t="n">
        <f>ROUND(I10,2)+(ROUND(I10,2)*J10)</f>
        <v>598.775478</v>
      </c>
      <c r="L10" s="57" t="n">
        <f>ROUND(Q10,2)</f>
        <v>47962.28</v>
      </c>
      <c r="M10" s="51" t="s">
        <v>19</v>
      </c>
      <c r="N10" s="51" t="s">
        <v>18</v>
      </c>
      <c r="O10" s="51" t="s">
        <v>26</v>
      </c>
      <c r="P10" s="58" t="n">
        <v>80.1</v>
      </c>
      <c r="Q10" s="59" t="n">
        <f>ROUND(K10,2)*P10</f>
        <v>47962.27799999999</v>
      </c>
    </row>
    <row r="11" ht="45.0" customHeight="true">
      <c r="A11" s="60" t="s">
        <v>21</v>
      </c>
      <c r="B11" s="60" t="s">
        <v>51</v>
      </c>
      <c r="C11" s="60" t="s">
        <v>47</v>
      </c>
      <c r="D11" s="60" t="s">
        <v>52</v>
      </c>
      <c r="E11" s="60" t="s">
        <v>53</v>
      </c>
      <c r="F11" s="61" t="n">
        <f>P11</f>
        <v>1317.74</v>
      </c>
      <c r="G11" s="60" t="s">
        <v>50</v>
      </c>
      <c r="H11" s="62" t="n">
        <v>7.47</v>
      </c>
      <c r="I11" s="63" t="n">
        <v>7.47</v>
      </c>
      <c r="J11" s="64" t="n">
        <v>0.23379999999999998</v>
      </c>
      <c r="K11" s="65" t="n">
        <f>ROUND(I11,2)+(ROUND(I11,2)*J11)</f>
        <v>9.216486</v>
      </c>
      <c r="L11" s="66" t="n">
        <f>ROUND(Q11,2)</f>
        <v>12149.56</v>
      </c>
      <c r="M11" s="60" t="s">
        <v>19</v>
      </c>
      <c r="N11" s="60" t="s">
        <v>18</v>
      </c>
      <c r="O11" s="60" t="s">
        <v>26</v>
      </c>
      <c r="P11" s="67" t="n">
        <v>1317.74</v>
      </c>
      <c r="Q11" s="68" t="n">
        <f>ROUND(K11,2)*P11</f>
        <v>12149.562800000002</v>
      </c>
    </row>
    <row r="12" ht="45.0" customHeight="true">
      <c r="A12" s="69" t="s">
        <v>21</v>
      </c>
      <c r="B12" s="69" t="s">
        <v>54</v>
      </c>
      <c r="C12" s="69" t="s">
        <v>47</v>
      </c>
      <c r="D12" s="69" t="s">
        <v>55</v>
      </c>
      <c r="E12" s="69" t="s">
        <v>56</v>
      </c>
      <c r="F12" s="70" t="n">
        <f>P12</f>
        <v>1317.74</v>
      </c>
      <c r="G12" s="69" t="s">
        <v>50</v>
      </c>
      <c r="H12" s="71" t="n">
        <v>204.22</v>
      </c>
      <c r="I12" s="72" t="n">
        <v>204.22</v>
      </c>
      <c r="J12" s="73" t="n">
        <v>0.23379999999999998</v>
      </c>
      <c r="K12" s="74" t="n">
        <f>ROUND(I12,2)+(ROUND(I12,2)*J12)</f>
        <v>251.966636</v>
      </c>
      <c r="L12" s="75" t="n">
        <f>ROUND(Q12,2)</f>
        <v>332030.95</v>
      </c>
      <c r="M12" s="69" t="s">
        <v>19</v>
      </c>
      <c r="N12" s="69" t="s">
        <v>18</v>
      </c>
      <c r="O12" s="69" t="s">
        <v>26</v>
      </c>
      <c r="P12" s="76" t="n">
        <v>1317.74</v>
      </c>
      <c r="Q12" s="77" t="n">
        <f>ROUND(K12,2)*P12</f>
        <v>332030.9478</v>
      </c>
    </row>
    <row r="13" ht="45.0" customHeight="true">
      <c r="A13" s="78" t="s">
        <v>21</v>
      </c>
      <c r="B13" s="78" t="s">
        <v>57</v>
      </c>
      <c r="C13" s="78" t="s">
        <v>47</v>
      </c>
      <c r="D13" s="78" t="s">
        <v>58</v>
      </c>
      <c r="E13" s="78" t="s">
        <v>59</v>
      </c>
      <c r="F13" s="79" t="n">
        <f>P13</f>
        <v>639.05</v>
      </c>
      <c r="G13" s="78" t="s">
        <v>50</v>
      </c>
      <c r="H13" s="80" t="n">
        <v>8.61</v>
      </c>
      <c r="I13" s="81" t="n">
        <v>8.61</v>
      </c>
      <c r="J13" s="82" t="n">
        <v>0.23379999999999998</v>
      </c>
      <c r="K13" s="83" t="n">
        <f>ROUND(I13,2)+(ROUND(I13,2)*J13)</f>
        <v>10.623017999999998</v>
      </c>
      <c r="L13" s="84" t="n">
        <f>ROUND(Q13,2)</f>
        <v>6786.71</v>
      </c>
      <c r="M13" s="78" t="s">
        <v>19</v>
      </c>
      <c r="N13" s="78" t="s">
        <v>18</v>
      </c>
      <c r="O13" s="78" t="s">
        <v>26</v>
      </c>
      <c r="P13" s="85" t="n">
        <v>639.05</v>
      </c>
      <c r="Q13" s="86" t="n">
        <f>ROUND(K13,2)*P13</f>
        <v>6786.710999999999</v>
      </c>
    </row>
    <row r="14" ht="45.0" customHeight="true">
      <c r="A14" s="87" t="s">
        <v>21</v>
      </c>
      <c r="B14" s="87" t="s">
        <v>60</v>
      </c>
      <c r="C14" s="87" t="s">
        <v>30</v>
      </c>
      <c r="D14" s="87" t="s">
        <v>61</v>
      </c>
      <c r="E14" s="87" t="s">
        <v>62</v>
      </c>
      <c r="F14" s="88" t="n">
        <f>P14</f>
        <v>4260.31</v>
      </c>
      <c r="G14" s="87" t="s">
        <v>33</v>
      </c>
      <c r="H14" s="89" t="n">
        <v>0.7</v>
      </c>
      <c r="I14" s="90" t="n">
        <v>0.7</v>
      </c>
      <c r="J14" s="91" t="n">
        <v>0.23379999999999998</v>
      </c>
      <c r="K14" s="92" t="n">
        <f>ROUND(I14,2)+(ROUND(I14,2)*J14)</f>
        <v>0.8636599999999999</v>
      </c>
      <c r="L14" s="93" t="n">
        <f>ROUND(Q14,2)</f>
        <v>3663.87</v>
      </c>
      <c r="M14" s="87" t="s">
        <v>19</v>
      </c>
      <c r="N14" s="87" t="s">
        <v>18</v>
      </c>
      <c r="O14" s="87" t="s">
        <v>26</v>
      </c>
      <c r="P14" s="94" t="n">
        <v>4260.31</v>
      </c>
      <c r="Q14" s="95" t="n">
        <f>ROUND(K14,2)*P14</f>
        <v>3663.8666000000003</v>
      </c>
    </row>
    <row r="15" ht="45.0" customHeight="true">
      <c r="A15" s="96" t="s">
        <v>21</v>
      </c>
      <c r="B15" s="96" t="s">
        <v>63</v>
      </c>
      <c r="C15" s="96" t="s">
        <v>30</v>
      </c>
      <c r="D15" s="96" t="s">
        <v>64</v>
      </c>
      <c r="E15" s="96" t="s">
        <v>65</v>
      </c>
      <c r="F15" s="97" t="n">
        <f>P15</f>
        <v>1278.1</v>
      </c>
      <c r="G15" s="96" t="s">
        <v>50</v>
      </c>
      <c r="H15" s="98" t="n">
        <v>122.63</v>
      </c>
      <c r="I15" s="99" t="n">
        <v>122.63</v>
      </c>
      <c r="J15" s="100" t="n">
        <v>0.23379999999999998</v>
      </c>
      <c r="K15" s="101" t="n">
        <f>ROUND(I15,2)+(ROUND(I15,2)*J15)</f>
        <v>151.300894</v>
      </c>
      <c r="L15" s="102" t="n">
        <f>ROUND(Q15,2)</f>
        <v>193376.53</v>
      </c>
      <c r="M15" s="96" t="s">
        <v>19</v>
      </c>
      <c r="N15" s="96" t="s">
        <v>18</v>
      </c>
      <c r="O15" s="96" t="s">
        <v>26</v>
      </c>
      <c r="P15" s="103" t="n">
        <v>1278.1</v>
      </c>
      <c r="Q15" s="104" t="n">
        <f>ROUND(K15,2)*P15</f>
        <v>193376.53</v>
      </c>
    </row>
    <row r="16" ht="45.0" customHeight="true">
      <c r="A16" s="105" t="s">
        <v>21</v>
      </c>
      <c r="B16" s="105" t="s">
        <v>66</v>
      </c>
      <c r="C16" s="105" t="s">
        <v>23</v>
      </c>
      <c r="D16" s="105" t="s">
        <v>67</v>
      </c>
      <c r="E16" s="105" t="s">
        <v>68</v>
      </c>
      <c r="F16" s="106" t="n">
        <f>P16</f>
        <v>3728.61</v>
      </c>
      <c r="G16" s="105" t="s">
        <v>33</v>
      </c>
      <c r="H16" s="107" t="n">
        <v>5.48</v>
      </c>
      <c r="I16" s="108" t="n">
        <v>5.48</v>
      </c>
      <c r="J16" s="109" t="n">
        <v>0.23379999999999998</v>
      </c>
      <c r="K16" s="110" t="n">
        <f>ROUND(I16,2)+(ROUND(I16,2)*J16)</f>
        <v>6.761224</v>
      </c>
      <c r="L16" s="111" t="n">
        <f>ROUND(Q16,2)</f>
        <v>25205.4</v>
      </c>
      <c r="M16" s="105" t="s">
        <v>19</v>
      </c>
      <c r="N16" s="105" t="s">
        <v>18</v>
      </c>
      <c r="O16" s="105" t="s">
        <v>26</v>
      </c>
      <c r="P16" s="112" t="n">
        <v>3728.61</v>
      </c>
      <c r="Q16" s="113" t="n">
        <f>ROUND(K16,2)*P16</f>
        <v>25205.4036</v>
      </c>
    </row>
    <row r="17" ht="45.0" customHeight="true">
      <c r="A17" s="114" t="s">
        <v>21</v>
      </c>
      <c r="B17" s="114" t="s">
        <v>69</v>
      </c>
      <c r="C17" s="114" t="s">
        <v>23</v>
      </c>
      <c r="D17" s="114" t="s">
        <v>70</v>
      </c>
      <c r="E17" s="114" t="s">
        <v>71</v>
      </c>
      <c r="F17" s="115" t="n">
        <f>P17</f>
        <v>186.43</v>
      </c>
      <c r="G17" s="114" t="s">
        <v>50</v>
      </c>
      <c r="H17" s="116" t="n">
        <v>580.49</v>
      </c>
      <c r="I17" s="117" t="n">
        <v>580.49</v>
      </c>
      <c r="J17" s="118" t="n">
        <v>0.23379999999999998</v>
      </c>
      <c r="K17" s="119" t="n">
        <f>ROUND(I17,2)+(ROUND(I17,2)*J17)</f>
        <v>716.208562</v>
      </c>
      <c r="L17" s="120" t="n">
        <f>ROUND(Q17,2)</f>
        <v>133523.03</v>
      </c>
      <c r="M17" s="114" t="s">
        <v>19</v>
      </c>
      <c r="N17" s="114" t="s">
        <v>18</v>
      </c>
      <c r="O17" s="114" t="s">
        <v>26</v>
      </c>
      <c r="P17" s="121" t="n">
        <v>186.43</v>
      </c>
      <c r="Q17" s="122" t="n">
        <f>ROUND(K17,2)*P17</f>
        <v>133523.0303</v>
      </c>
    </row>
    <row r="18" ht="45.0" customHeight="true">
      <c r="A18" s="123" t="s">
        <v>21</v>
      </c>
      <c r="B18" s="123" t="s">
        <v>72</v>
      </c>
      <c r="C18" s="123" t="s">
        <v>47</v>
      </c>
      <c r="D18" s="123" t="s">
        <v>73</v>
      </c>
      <c r="E18" s="123" t="s">
        <v>74</v>
      </c>
      <c r="F18" s="124" t="n">
        <f>P18</f>
        <v>1272.82</v>
      </c>
      <c r="G18" s="123" t="s">
        <v>75</v>
      </c>
      <c r="H18" s="125" t="n">
        <v>1.82</v>
      </c>
      <c r="I18" s="126" t="n">
        <v>1.82</v>
      </c>
      <c r="J18" s="127" t="n">
        <v>0.23379999999999998</v>
      </c>
      <c r="K18" s="128" t="n">
        <f>ROUND(I18,2)+(ROUND(I18,2)*J18)</f>
        <v>2.2455160000000003</v>
      </c>
      <c r="L18" s="129" t="n">
        <f>ROUND(Q18,2)</f>
        <v>2863.85</v>
      </c>
      <c r="M18" s="123" t="s">
        <v>19</v>
      </c>
      <c r="N18" s="123" t="s">
        <v>18</v>
      </c>
      <c r="O18" s="123" t="s">
        <v>26</v>
      </c>
      <c r="P18" s="130" t="n">
        <v>1272.82</v>
      </c>
      <c r="Q18" s="131" t="n">
        <f>ROUND(K18,2)*P18</f>
        <v>2863.845</v>
      </c>
    </row>
    <row r="19" ht="45.0" customHeight="true">
      <c r="A19" s="132" t="s">
        <v>21</v>
      </c>
      <c r="B19" s="132" t="s">
        <v>76</v>
      </c>
      <c r="C19" s="132" t="s">
        <v>47</v>
      </c>
      <c r="D19" s="132" t="s">
        <v>77</v>
      </c>
      <c r="E19" s="132" t="s">
        <v>78</v>
      </c>
      <c r="F19" s="133" t="n">
        <f>P19</f>
        <v>19653.88</v>
      </c>
      <c r="G19" s="132" t="s">
        <v>79</v>
      </c>
      <c r="H19" s="134" t="n">
        <v>0.82</v>
      </c>
      <c r="I19" s="135" t="n">
        <v>0.82</v>
      </c>
      <c r="J19" s="136" t="n">
        <v>0.23379999999999998</v>
      </c>
      <c r="K19" s="137" t="n">
        <f>ROUND(I19,2)+(ROUND(I19,2)*J19)</f>
        <v>1.0117159999999998</v>
      </c>
      <c r="L19" s="138" t="n">
        <f>ROUND(Q19,2)</f>
        <v>19850.42</v>
      </c>
      <c r="M19" s="132" t="s">
        <v>19</v>
      </c>
      <c r="N19" s="132" t="s">
        <v>18</v>
      </c>
      <c r="O19" s="132" t="s">
        <v>26</v>
      </c>
      <c r="P19" s="139" t="n">
        <v>19653.88</v>
      </c>
      <c r="Q19" s="140" t="n">
        <f>ROUND(K19,2)*P19</f>
        <v>19850.4188</v>
      </c>
    </row>
    <row r="20" ht="45.0" customHeight="true">
      <c r="A20" s="142" t="s">
        <v>17</v>
      </c>
      <c r="B20" s="142" t="s">
        <v>80</v>
      </c>
      <c r="C20" s="142" t="s">
        <v>19</v>
      </c>
      <c r="D20" s="142" t="s">
        <v>19</v>
      </c>
      <c r="E20" s="142" t="s">
        <v>81</v>
      </c>
      <c r="F20" s="142" t="s">
        <v>19</v>
      </c>
      <c r="G20" s="142" t="s">
        <v>19</v>
      </c>
      <c r="H20" s="142" t="s">
        <v>19</v>
      </c>
      <c r="I20" s="142" t="s">
        <v>19</v>
      </c>
      <c r="J20" s="142" t="s">
        <v>19</v>
      </c>
      <c r="K20" s="142" t="s">
        <v>19</v>
      </c>
      <c r="L20" s="143" t="n">
        <f>ROUND(L21,2)</f>
        <v>122262.07</v>
      </c>
      <c r="M20" s="142" t="s">
        <v>19</v>
      </c>
      <c r="N20" s="142" t="s">
        <v>19</v>
      </c>
      <c r="O20" s="142" t="s">
        <v>19</v>
      </c>
      <c r="P20" s="142" t="s">
        <v>19</v>
      </c>
      <c r="Q20" s="142" t="s">
        <v>19</v>
      </c>
    </row>
    <row r="21" ht="45.0" customHeight="true">
      <c r="A21" s="144" t="s">
        <v>21</v>
      </c>
      <c r="B21" s="144" t="s">
        <v>82</v>
      </c>
      <c r="C21" s="144" t="s">
        <v>47</v>
      </c>
      <c r="D21" s="144" t="s">
        <v>83</v>
      </c>
      <c r="E21" s="144" t="s">
        <v>84</v>
      </c>
      <c r="F21" s="145" t="n">
        <f>P21</f>
        <v>1320.61</v>
      </c>
      <c r="G21" s="144" t="s">
        <v>37</v>
      </c>
      <c r="H21" s="146" t="n">
        <v>75.04</v>
      </c>
      <c r="I21" s="147" t="n">
        <v>75.04</v>
      </c>
      <c r="J21" s="148" t="n">
        <v>0.23379999999999998</v>
      </c>
      <c r="K21" s="149" t="n">
        <f>ROUND(I21,2)+(ROUND(I21,2)*J21)</f>
        <v>92.58435200000001</v>
      </c>
      <c r="L21" s="150" t="n">
        <f>ROUND(Q21,2)</f>
        <v>122262.07</v>
      </c>
      <c r="M21" s="144" t="s">
        <v>19</v>
      </c>
      <c r="N21" s="144" t="s">
        <v>18</v>
      </c>
      <c r="O21" s="144" t="s">
        <v>26</v>
      </c>
      <c r="P21" s="151" t="n">
        <v>1320.61</v>
      </c>
      <c r="Q21" s="152" t="n">
        <f>ROUND(K21,2)*P21</f>
        <v>122262.07379999998</v>
      </c>
    </row>
    <row r="22" ht="45.0" customHeight="true">
      <c r="A22" s="154" t="s">
        <v>17</v>
      </c>
      <c r="B22" s="154" t="s">
        <v>85</v>
      </c>
      <c r="C22" s="154" t="s">
        <v>19</v>
      </c>
      <c r="D22" s="154" t="s">
        <v>19</v>
      </c>
      <c r="E22" s="154" t="s">
        <v>86</v>
      </c>
      <c r="F22" s="154" t="s">
        <v>19</v>
      </c>
      <c r="G22" s="154" t="s">
        <v>19</v>
      </c>
      <c r="H22" s="154" t="s">
        <v>19</v>
      </c>
      <c r="I22" s="154" t="s">
        <v>19</v>
      </c>
      <c r="J22" s="154" t="s">
        <v>19</v>
      </c>
      <c r="K22" s="154" t="s">
        <v>19</v>
      </c>
      <c r="L22" s="155" t="n">
        <f>ROUND(L23,2)+ROUND(L24,2)</f>
        <v>106675.34</v>
      </c>
      <c r="M22" s="154" t="s">
        <v>19</v>
      </c>
      <c r="N22" s="154" t="s">
        <v>19</v>
      </c>
      <c r="O22" s="154" t="s">
        <v>19</v>
      </c>
      <c r="P22" s="154" t="s">
        <v>19</v>
      </c>
      <c r="Q22" s="154" t="s">
        <v>19</v>
      </c>
    </row>
    <row r="23" ht="45.0" customHeight="true">
      <c r="A23" s="156" t="s">
        <v>21</v>
      </c>
      <c r="B23" s="156" t="s">
        <v>87</v>
      </c>
      <c r="C23" s="156" t="s">
        <v>30</v>
      </c>
      <c r="D23" s="156" t="s">
        <v>88</v>
      </c>
      <c r="E23" s="156" t="s">
        <v>89</v>
      </c>
      <c r="F23" s="157" t="n">
        <f>P23</f>
        <v>865.5</v>
      </c>
      <c r="G23" s="156" t="s">
        <v>33</v>
      </c>
      <c r="H23" s="158" t="n">
        <v>99.5</v>
      </c>
      <c r="I23" s="159" t="n">
        <v>99.5</v>
      </c>
      <c r="J23" s="160" t="n">
        <v>0.23379999999999998</v>
      </c>
      <c r="K23" s="161" t="n">
        <f>ROUND(I23,2)+(ROUND(I23,2)*J23)</f>
        <v>122.7631</v>
      </c>
      <c r="L23" s="162" t="n">
        <f>ROUND(Q23,2)</f>
        <v>106248.78</v>
      </c>
      <c r="M23" s="156" t="s">
        <v>19</v>
      </c>
      <c r="N23" s="156" t="s">
        <v>18</v>
      </c>
      <c r="O23" s="156" t="s">
        <v>26</v>
      </c>
      <c r="P23" s="163" t="n">
        <v>865.5</v>
      </c>
      <c r="Q23" s="164" t="n">
        <f>ROUND(K23,2)*P23</f>
        <v>106248.78</v>
      </c>
    </row>
    <row r="24" ht="45.0" customHeight="true">
      <c r="A24" s="165" t="s">
        <v>21</v>
      </c>
      <c r="B24" s="165" t="s">
        <v>90</v>
      </c>
      <c r="C24" s="165" t="s">
        <v>30</v>
      </c>
      <c r="D24" s="165" t="s">
        <v>91</v>
      </c>
      <c r="E24" s="165" t="s">
        <v>92</v>
      </c>
      <c r="F24" s="166" t="n">
        <f>P24</f>
        <v>618.21</v>
      </c>
      <c r="G24" s="165" t="s">
        <v>37</v>
      </c>
      <c r="H24" s="167" t="n">
        <v>0.56</v>
      </c>
      <c r="I24" s="168" t="n">
        <v>0.56</v>
      </c>
      <c r="J24" s="169" t="n">
        <v>0.23379999999999998</v>
      </c>
      <c r="K24" s="170" t="n">
        <f>ROUND(I24,2)+(ROUND(I24,2)*J24)</f>
        <v>0.690928</v>
      </c>
      <c r="L24" s="171" t="n">
        <f>ROUND(Q24,2)</f>
        <v>426.56</v>
      </c>
      <c r="M24" s="165" t="s">
        <v>19</v>
      </c>
      <c r="N24" s="165" t="s">
        <v>18</v>
      </c>
      <c r="O24" s="165" t="s">
        <v>26</v>
      </c>
      <c r="P24" s="172" t="n">
        <v>618.21</v>
      </c>
      <c r="Q24" s="173" t="n">
        <f>ROUND(K24,2)*P24</f>
        <v>426.56489999999997</v>
      </c>
    </row>
    <row r="25" ht="45.0" customHeight="true">
      <c r="A25" s="175" t="s">
        <v>17</v>
      </c>
      <c r="B25" s="175" t="s">
        <v>93</v>
      </c>
      <c r="C25" s="175" t="s">
        <v>19</v>
      </c>
      <c r="D25" s="175" t="s">
        <v>19</v>
      </c>
      <c r="E25" s="175" t="s">
        <v>94</v>
      </c>
      <c r="F25" s="175" t="s">
        <v>19</v>
      </c>
      <c r="G25" s="175" t="s">
        <v>19</v>
      </c>
      <c r="H25" s="175" t="s">
        <v>19</v>
      </c>
      <c r="I25" s="175" t="s">
        <v>19</v>
      </c>
      <c r="J25" s="175" t="s">
        <v>19</v>
      </c>
      <c r="K25" s="175" t="s">
        <v>19</v>
      </c>
      <c r="L25" s="176" t="n">
        <f>ROUND(L26,2)+ROUND(L27,2)+ROUND(L28,2)+ROUND(L29,2)</f>
        <v>17064.05</v>
      </c>
      <c r="M25" s="175" t="s">
        <v>19</v>
      </c>
      <c r="N25" s="175" t="s">
        <v>19</v>
      </c>
      <c r="O25" s="175" t="s">
        <v>19</v>
      </c>
      <c r="P25" s="175" t="s">
        <v>19</v>
      </c>
      <c r="Q25" s="175" t="s">
        <v>19</v>
      </c>
    </row>
    <row r="26" ht="45.0" customHeight="true">
      <c r="A26" s="177" t="s">
        <v>21</v>
      </c>
      <c r="B26" s="177" t="s">
        <v>95</v>
      </c>
      <c r="C26" s="177" t="s">
        <v>47</v>
      </c>
      <c r="D26" s="177" t="s">
        <v>96</v>
      </c>
      <c r="E26" s="177" t="s">
        <v>97</v>
      </c>
      <c r="F26" s="178" t="n">
        <f>P26</f>
        <v>178.49</v>
      </c>
      <c r="G26" s="177" t="s">
        <v>33</v>
      </c>
      <c r="H26" s="179" t="n">
        <v>20.09</v>
      </c>
      <c r="I26" s="180" t="n">
        <v>20.09</v>
      </c>
      <c r="J26" s="181" t="n">
        <v>0.23379999999999998</v>
      </c>
      <c r="K26" s="182" t="n">
        <f>ROUND(I26,2)+(ROUND(I26,2)*J26)</f>
        <v>24.787042</v>
      </c>
      <c r="L26" s="183" t="n">
        <f>ROUND(Q26,2)</f>
        <v>4424.77</v>
      </c>
      <c r="M26" s="177" t="s">
        <v>19</v>
      </c>
      <c r="N26" s="177" t="s">
        <v>18</v>
      </c>
      <c r="O26" s="177" t="s">
        <v>26</v>
      </c>
      <c r="P26" s="184" t="n">
        <v>178.49</v>
      </c>
      <c r="Q26" s="185" t="n">
        <f>ROUND(K26,2)*P26</f>
        <v>4424.7671</v>
      </c>
    </row>
    <row r="27" ht="45.0" customHeight="true">
      <c r="A27" s="186" t="s">
        <v>21</v>
      </c>
      <c r="B27" s="186" t="s">
        <v>98</v>
      </c>
      <c r="C27" s="186" t="s">
        <v>30</v>
      </c>
      <c r="D27" s="186" t="s">
        <v>99</v>
      </c>
      <c r="E27" s="186" t="s">
        <v>100</v>
      </c>
      <c r="F27" s="187" t="n">
        <f>P27</f>
        <v>74.27</v>
      </c>
      <c r="G27" s="186" t="s">
        <v>33</v>
      </c>
      <c r="H27" s="188" t="n">
        <v>42.19</v>
      </c>
      <c r="I27" s="189" t="n">
        <v>42.19</v>
      </c>
      <c r="J27" s="190" t="n">
        <v>0.23379999999999998</v>
      </c>
      <c r="K27" s="191" t="n">
        <f>ROUND(I27,2)+(ROUND(I27,2)*J27)</f>
        <v>52.054021999999996</v>
      </c>
      <c r="L27" s="192" t="n">
        <f>ROUND(Q27,2)</f>
        <v>3865.75</v>
      </c>
      <c r="M27" s="186" t="s">
        <v>19</v>
      </c>
      <c r="N27" s="186" t="s">
        <v>18</v>
      </c>
      <c r="O27" s="186" t="s">
        <v>26</v>
      </c>
      <c r="P27" s="193" t="n">
        <v>74.27</v>
      </c>
      <c r="Q27" s="194" t="n">
        <f>ROUND(K27,2)*P27</f>
        <v>3865.7535</v>
      </c>
    </row>
    <row r="28" ht="45.0" customHeight="true">
      <c r="A28" s="195" t="s">
        <v>21</v>
      </c>
      <c r="B28" s="195" t="s">
        <v>101</v>
      </c>
      <c r="C28" s="195" t="s">
        <v>30</v>
      </c>
      <c r="D28" s="195" t="s">
        <v>102</v>
      </c>
      <c r="E28" s="195" t="s">
        <v>103</v>
      </c>
      <c r="F28" s="196" t="n">
        <f>P28</f>
        <v>1320.61</v>
      </c>
      <c r="G28" s="195" t="s">
        <v>37</v>
      </c>
      <c r="H28" s="197" t="n">
        <v>2.34</v>
      </c>
      <c r="I28" s="198" t="n">
        <v>2.34</v>
      </c>
      <c r="J28" s="199" t="n">
        <v>0.23379999999999998</v>
      </c>
      <c r="K28" s="200" t="n">
        <f>ROUND(I28,2)+(ROUND(I28,2)*J28)</f>
        <v>2.887092</v>
      </c>
      <c r="L28" s="201" t="n">
        <f>ROUND(Q28,2)</f>
        <v>3816.56</v>
      </c>
      <c r="M28" s="195" t="s">
        <v>19</v>
      </c>
      <c r="N28" s="195" t="s">
        <v>18</v>
      </c>
      <c r="O28" s="195" t="s">
        <v>26</v>
      </c>
      <c r="P28" s="202" t="n">
        <v>1320.61</v>
      </c>
      <c r="Q28" s="203" t="n">
        <f>ROUND(K28,2)*P28</f>
        <v>3816.5629</v>
      </c>
    </row>
    <row r="29" ht="45.0" customHeight="true">
      <c r="A29" s="204" t="s">
        <v>21</v>
      </c>
      <c r="B29" s="204" t="s">
        <v>104</v>
      </c>
      <c r="C29" s="204" t="s">
        <v>23</v>
      </c>
      <c r="D29" s="204" t="s">
        <v>105</v>
      </c>
      <c r="E29" s="204" t="s">
        <v>106</v>
      </c>
      <c r="F29" s="205" t="n">
        <f>P29</f>
        <v>6.51</v>
      </c>
      <c r="G29" s="204" t="s">
        <v>33</v>
      </c>
      <c r="H29" s="206" t="n">
        <v>617.15</v>
      </c>
      <c r="I29" s="207" t="n">
        <v>617.15</v>
      </c>
      <c r="J29" s="208" t="n">
        <v>0.23379999999999998</v>
      </c>
      <c r="K29" s="209" t="n">
        <f>ROUND(I29,2)+(ROUND(I29,2)*J29)</f>
        <v>761.43967</v>
      </c>
      <c r="L29" s="210" t="n">
        <f>ROUND(Q29,2)</f>
        <v>4956.97</v>
      </c>
      <c r="M29" s="204" t="s">
        <v>19</v>
      </c>
      <c r="N29" s="204" t="s">
        <v>18</v>
      </c>
      <c r="O29" s="204" t="s">
        <v>26</v>
      </c>
      <c r="P29" s="211" t="n">
        <v>6.51</v>
      </c>
      <c r="Q29" s="212" t="n">
        <f>ROUND(K29,2)*P29</f>
        <v>4956.9744</v>
      </c>
    </row>
    <row r="30" ht="45.0" customHeight="true">
      <c r="A30" s="214" t="s">
        <v>19</v>
      </c>
      <c r="B30" s="214" t="s">
        <v>19</v>
      </c>
      <c r="C30" s="214" t="s">
        <v>19</v>
      </c>
      <c r="D30" s="214" t="s">
        <v>19</v>
      </c>
      <c r="E30" s="214" t="s">
        <v>19</v>
      </c>
      <c r="F30" s="214" t="s">
        <v>19</v>
      </c>
      <c r="G30" s="214" t="s">
        <v>19</v>
      </c>
      <c r="H30" s="214" t="s">
        <v>19</v>
      </c>
      <c r="I30" s="214" t="s">
        <v>19</v>
      </c>
      <c r="J30" s="214" t="s">
        <v>19</v>
      </c>
      <c r="K30" s="214" t="s">
        <v>19</v>
      </c>
      <c r="L30" s="214" t="s">
        <v>19</v>
      </c>
      <c r="M30" s="214" t="s">
        <v>19</v>
      </c>
      <c r="N30" s="214" t="s">
        <v>19</v>
      </c>
      <c r="O30" s="214" t="s">
        <v>19</v>
      </c>
      <c r="P30" s="214" t="s">
        <v>107</v>
      </c>
      <c r="Q30" s="215" t="n">
        <f>L2+L4+L7+L9+L20+L22+L25</f>
        <v>1091619.2400000002</v>
      </c>
    </row>
    <row r="31" ht="45.0" customHeight="true">
      <c r="A31" s="217" t="s">
        <v>19</v>
      </c>
      <c r="B31" s="217" t="s">
        <v>19</v>
      </c>
      <c r="C31" s="217" t="s">
        <v>19</v>
      </c>
      <c r="D31" s="217" t="s">
        <v>19</v>
      </c>
      <c r="E31" s="217" t="s">
        <v>19</v>
      </c>
      <c r="F31" s="217" t="s">
        <v>19</v>
      </c>
      <c r="G31" s="217" t="s">
        <v>19</v>
      </c>
      <c r="H31" s="217" t="s">
        <v>19</v>
      </c>
      <c r="I31" s="217" t="s">
        <v>19</v>
      </c>
      <c r="J31" s="217" t="s">
        <v>19</v>
      </c>
      <c r="K31" s="217" t="s">
        <v>19</v>
      </c>
      <c r="L31" s="217" t="s">
        <v>19</v>
      </c>
      <c r="M31" s="217" t="s">
        <v>19</v>
      </c>
      <c r="N31" s="217" t="s">
        <v>19</v>
      </c>
      <c r="O31" s="217" t="s">
        <v>19</v>
      </c>
      <c r="P31" s="217" t="s">
        <v>108</v>
      </c>
      <c r="Q31" s="218" t="n">
        <f>ROUND(1091619.24,2)-ROUND(Q30,2)</f>
        <v>0.0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17"/>
  <sheetViews>
    <sheetView workbookViewId="0"/>
  </sheetViews>
  <sheetFormatPr defaultRowHeight="15.0"/>
  <cols>
    <col min="1" max="1" width="15.0" customWidth="true"/>
    <col min="2" max="2" width="70.0" customWidth="true"/>
    <col min="3" max="3" width="10.0" customWidth="true"/>
    <col min="4" max="4" width="20.0" customWidth="true"/>
  </cols>
  <sheetData>
    <row r="1">
      <c r="A1" s="219" t="s">
        <v>109</v>
      </c>
      <c r="B1" s="219" t="s">
        <v>17</v>
      </c>
      <c r="C1" s="219" t="s">
        <v>110</v>
      </c>
      <c r="D1" s="219" t="s">
        <v>111</v>
      </c>
    </row>
    <row r="2" ht="45.0" customHeight="true">
      <c r="A2" s="221" t="s">
        <v>18</v>
      </c>
      <c r="B2" s="221" t="s">
        <v>20</v>
      </c>
      <c r="C2" s="221" t="s">
        <v>18</v>
      </c>
      <c r="D2" s="222" t="n">
        <v>0.215</v>
      </c>
    </row>
    <row r="3" ht="45.0" customHeight="true">
      <c r="C3" s="221" t="s">
        <v>27</v>
      </c>
      <c r="D3" s="223" t="n">
        <v>0.405</v>
      </c>
    </row>
    <row r="4" ht="45.0" customHeight="true">
      <c r="C4" s="221" t="s">
        <v>38</v>
      </c>
      <c r="D4" s="224" t="n">
        <v>0.38</v>
      </c>
    </row>
    <row r="5" ht="45.0" customHeight="true">
      <c r="A5" s="225" t="s">
        <v>27</v>
      </c>
      <c r="B5" s="225" t="s">
        <v>28</v>
      </c>
      <c r="C5" s="225" t="s">
        <v>18</v>
      </c>
      <c r="D5" s="226" t="n">
        <v>1.0</v>
      </c>
    </row>
    <row r="6" ht="45.0" customHeight="true">
      <c r="A6" s="227" t="s">
        <v>38</v>
      </c>
      <c r="B6" s="227" t="s">
        <v>39</v>
      </c>
      <c r="C6" s="227" t="s">
        <v>18</v>
      </c>
      <c r="D6" s="228" t="n">
        <v>0.33</v>
      </c>
    </row>
    <row r="7" ht="45.0" customHeight="true">
      <c r="C7" s="227" t="s">
        <v>27</v>
      </c>
      <c r="D7" s="229" t="n">
        <v>0.34</v>
      </c>
    </row>
    <row r="8" ht="45.0" customHeight="true">
      <c r="C8" s="227" t="s">
        <v>38</v>
      </c>
      <c r="D8" s="230" t="n">
        <v>0.33</v>
      </c>
    </row>
    <row r="9" ht="45.0" customHeight="true">
      <c r="A9" s="231" t="s">
        <v>44</v>
      </c>
      <c r="B9" s="231" t="s">
        <v>45</v>
      </c>
      <c r="C9" s="231" t="s">
        <v>18</v>
      </c>
      <c r="D9" s="232" t="n">
        <v>0.2</v>
      </c>
    </row>
    <row r="10" ht="45.0" customHeight="true">
      <c r="C10" s="231" t="s">
        <v>27</v>
      </c>
      <c r="D10" s="233" t="n">
        <v>0.4</v>
      </c>
    </row>
    <row r="11" ht="45.0" customHeight="true">
      <c r="C11" s="231" t="s">
        <v>38</v>
      </c>
      <c r="D11" s="234" t="n">
        <v>0.4</v>
      </c>
    </row>
    <row r="12" ht="45.0" customHeight="true">
      <c r="A12" s="235" t="s">
        <v>80</v>
      </c>
      <c r="B12" s="235" t="s">
        <v>81</v>
      </c>
      <c r="C12" s="235" t="s">
        <v>18</v>
      </c>
      <c r="D12" s="236" t="n">
        <v>0.5</v>
      </c>
    </row>
    <row r="13" ht="45.0" customHeight="true">
      <c r="C13" s="235" t="s">
        <v>27</v>
      </c>
      <c r="D13" s="237" t="n">
        <v>0.5</v>
      </c>
    </row>
    <row r="14" ht="45.0" customHeight="true">
      <c r="A14" s="238" t="s">
        <v>85</v>
      </c>
      <c r="B14" s="238" t="s">
        <v>86</v>
      </c>
      <c r="C14" s="238" t="s">
        <v>27</v>
      </c>
      <c r="D14" s="239" t="n">
        <v>0.5</v>
      </c>
    </row>
    <row r="15" ht="45.0" customHeight="true">
      <c r="C15" s="238" t="s">
        <v>38</v>
      </c>
      <c r="D15" s="240" t="n">
        <v>0.5</v>
      </c>
    </row>
    <row r="16" ht="45.0" customHeight="true">
      <c r="A16" s="241" t="s">
        <v>93</v>
      </c>
      <c r="B16" s="241" t="s">
        <v>94</v>
      </c>
      <c r="C16" s="241" t="s">
        <v>27</v>
      </c>
      <c r="D16" s="242" t="n">
        <v>0.5</v>
      </c>
    </row>
    <row r="17" ht="45.0" customHeight="true">
      <c r="C17" s="241" t="s">
        <v>38</v>
      </c>
      <c r="D17" s="243" t="n">
        <v>0.5</v>
      </c>
    </row>
  </sheetData>
  <mergeCells count="12">
    <mergeCell ref="A2:A4"/>
    <mergeCell ref="B2:B4"/>
    <mergeCell ref="A6:A8"/>
    <mergeCell ref="B6:B8"/>
    <mergeCell ref="A9:A11"/>
    <mergeCell ref="B9:B11"/>
    <mergeCell ref="A12:A13"/>
    <mergeCell ref="B12:B13"/>
    <mergeCell ref="A14:A15"/>
    <mergeCell ref="B14:B15"/>
    <mergeCell ref="A16:A17"/>
    <mergeCell ref="B16:B17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2026-01-22T17:31:29Z</dcterms:created>
  <dc:creator>Apache POI</dc:creator>
</cp:coreProperties>
</file>